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bo1980\OneDrive - France Travail\Documents\Documents\Mes Big Projets\Observatoire Idf\2024 T2\Chiffres clés\"/>
    </mc:Choice>
  </mc:AlternateContent>
  <bookViews>
    <workbookView xWindow="13350" yWindow="480" windowWidth="13155" windowHeight="14130" tabRatio="883"/>
  </bookViews>
  <sheets>
    <sheet name="Île-de-France" sheetId="10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" i="10" l="1"/>
  <c r="AC34" i="10"/>
  <c r="AE2" i="10"/>
  <c r="Z2" i="10"/>
  <c r="AC33" i="10"/>
  <c r="Y2" i="10"/>
  <c r="AD2" i="10"/>
  <c r="AC20" i="10"/>
  <c r="X2" i="10"/>
  <c r="AC19" i="10"/>
  <c r="AC2" i="10"/>
  <c r="W2" i="10"/>
  <c r="P42" i="10" l="1"/>
  <c r="P43" i="10"/>
  <c r="P44" i="10"/>
  <c r="P45" i="10"/>
  <c r="P46" i="10"/>
  <c r="P47" i="10"/>
  <c r="P48" i="10"/>
  <c r="P49" i="10"/>
  <c r="P50" i="10"/>
  <c r="P51" i="10"/>
  <c r="AM2" i="10" l="1"/>
  <c r="AL2" i="10"/>
  <c r="AK2" i="10"/>
  <c r="AA2" i="10" l="1"/>
  <c r="AG2" i="10"/>
  <c r="H2" i="10" l="1"/>
  <c r="F2" i="10"/>
  <c r="D2" i="10"/>
  <c r="B2" i="10"/>
  <c r="D13" i="10"/>
  <c r="E13" i="10" s="1"/>
  <c r="G2" i="10" s="1"/>
  <c r="D9" i="10"/>
  <c r="E9" i="10" s="1"/>
  <c r="C2" i="10" s="1"/>
  <c r="D17" i="10"/>
  <c r="E17" i="10" s="1"/>
  <c r="E2" i="10" s="1"/>
  <c r="A2" i="10"/>
  <c r="D21" i="10" l="1"/>
  <c r="E21" i="10" s="1"/>
  <c r="I2" i="10" s="1"/>
  <c r="U2" i="10" l="1"/>
  <c r="S2" i="10"/>
  <c r="Q2" i="10"/>
  <c r="O2" i="10"/>
  <c r="M2" i="10"/>
  <c r="K2" i="10"/>
  <c r="J2" i="10"/>
  <c r="L2" i="10"/>
  <c r="P41" i="10"/>
  <c r="P11" i="10"/>
  <c r="AC26" i="10" l="1"/>
  <c r="AC27" i="10"/>
  <c r="AC28" i="10"/>
  <c r="AC29" i="10"/>
  <c r="AC30" i="10"/>
  <c r="AC31" i="10"/>
  <c r="AC32" i="10"/>
  <c r="AC11" i="10"/>
  <c r="AC12" i="10"/>
  <c r="AC13" i="10"/>
  <c r="AC14" i="10"/>
  <c r="AC15" i="10"/>
  <c r="AC16" i="10"/>
  <c r="AC17" i="10"/>
  <c r="AC18" i="10"/>
  <c r="P26" i="10"/>
  <c r="P27" i="10"/>
  <c r="P28" i="10"/>
  <c r="P29" i="10"/>
  <c r="P30" i="10"/>
  <c r="P31" i="10"/>
  <c r="P32" i="10"/>
  <c r="P33" i="10"/>
  <c r="P34" i="10"/>
  <c r="P2" i="10" s="1"/>
  <c r="P12" i="10"/>
  <c r="P13" i="10"/>
  <c r="P14" i="10"/>
  <c r="P15" i="10"/>
  <c r="P16" i="10"/>
  <c r="P17" i="10"/>
  <c r="P18" i="10"/>
  <c r="P19" i="10"/>
  <c r="R2" i="10" s="1"/>
  <c r="P20" i="10"/>
  <c r="AH2" i="10" l="1"/>
  <c r="AB2" i="10"/>
  <c r="AC35" i="10" l="1"/>
  <c r="P35" i="10" l="1"/>
  <c r="T2" i="10" s="1"/>
  <c r="V2" i="10"/>
  <c r="N2" i="10" l="1"/>
</calcChain>
</file>

<file path=xl/sharedStrings.xml><?xml version="1.0" encoding="utf-8"?>
<sst xmlns="http://schemas.openxmlformats.org/spreadsheetml/2006/main" count="338" uniqueCount="198">
  <si>
    <t>Offres d'emploi</t>
  </si>
  <si>
    <t>DEFM A</t>
  </si>
  <si>
    <t>Evol. Annuelle</t>
  </si>
  <si>
    <t>Taux de chômage</t>
  </si>
  <si>
    <t>Taux de chômage (en %)</t>
  </si>
  <si>
    <t>Variation (en points de %)</t>
  </si>
  <si>
    <t>trimestrielle</t>
  </si>
  <si>
    <t>annuelle</t>
  </si>
  <si>
    <t>Paris</t>
  </si>
  <si>
    <t>Seine-et-Marne</t>
  </si>
  <si>
    <t>Yvelines</t>
  </si>
  <si>
    <t>Essonne</t>
  </si>
  <si>
    <t>Hauts-de-Seine</t>
  </si>
  <si>
    <t>Seine-Saint-Denis</t>
  </si>
  <si>
    <t>Val-de-Marne</t>
  </si>
  <si>
    <t>Val-d'Oise</t>
  </si>
  <si>
    <t>Île-de-France</t>
  </si>
  <si>
    <t>France hors Mayotte</t>
  </si>
  <si>
    <t>Emplois (en milliers)</t>
  </si>
  <si>
    <t>Variation (en %)</t>
  </si>
  <si>
    <t>Emplois intérimaires</t>
  </si>
  <si>
    <t>Emplois salariés</t>
  </si>
  <si>
    <t>Variation Annuelle</t>
  </si>
  <si>
    <t>Actifs</t>
  </si>
  <si>
    <t>Ensemble</t>
  </si>
  <si>
    <t>Population</t>
  </si>
  <si>
    <t>Taux d'activité en %</t>
  </si>
  <si>
    <t>Actifs ayant un emploi</t>
  </si>
  <si>
    <t>Taux d'emploi en %</t>
  </si>
  <si>
    <t> 15 à 24 ans</t>
  </si>
  <si>
    <t> 25 à 54 ans</t>
  </si>
  <si>
    <t> 55 à 64 ans</t>
  </si>
  <si>
    <t>Hommes</t>
  </si>
  <si>
    <t>Femmes</t>
  </si>
  <si>
    <t>Nombre</t>
  </si>
  <si>
    <t>%</t>
  </si>
  <si>
    <t>Construction</t>
  </si>
  <si>
    <t>Population active</t>
  </si>
  <si>
    <t>Taux de chômage France</t>
  </si>
  <si>
    <t>DEFM A France</t>
  </si>
  <si>
    <t>Evol. Annuelle France</t>
  </si>
  <si>
    <t>Offres d'emploi France</t>
  </si>
  <si>
    <t>Variation Annuelle France</t>
  </si>
  <si>
    <t>Période Pôle emploi</t>
  </si>
  <si>
    <t>Période Insee</t>
  </si>
  <si>
    <t>Période Population</t>
  </si>
  <si>
    <t>Tableau de bord Conjoncture : Île-de-France</t>
  </si>
  <si>
    <t>signe</t>
  </si>
  <si>
    <t>Emplois intérimaires France</t>
  </si>
  <si>
    <t>Emplois salariés France</t>
  </si>
  <si>
    <t>Créations d'entreprises</t>
  </si>
  <si>
    <t>Défaillances d'entreprises</t>
  </si>
  <si>
    <t>Défaillances d'entreprises France</t>
  </si>
  <si>
    <t>Créations d'entreprises France</t>
  </si>
  <si>
    <t>Nombres d'entreprises</t>
  </si>
  <si>
    <t>Nombres d'entreprises France</t>
  </si>
  <si>
    <t>lien : https://www.insee.fr/fr/statistiques/2011101?geo=REG-11</t>
  </si>
  <si>
    <t>Industrie manufacturière, industries extractives et autres</t>
  </si>
  <si>
    <t>Commerce de gros et de détail, transports, hébergement et restauration</t>
  </si>
  <si>
    <t>Information et communication</t>
  </si>
  <si>
    <t>Activités financières et d'assurance</t>
  </si>
  <si>
    <t>Activités immobilières</t>
  </si>
  <si>
    <t>Activités spécialisées, scientifiques et techniques et activités de services administratifs et de soutien</t>
  </si>
  <si>
    <t>Administration publique, enseignement, santé humaine et action sociale</t>
  </si>
  <si>
    <t>Autres activités de services</t>
  </si>
  <si>
    <t>lien : https://www.insee.fr/fr/statistiques/2011101?geo=METRO-1</t>
  </si>
  <si>
    <t>Dossier completFrance métropolitaine</t>
  </si>
  <si>
    <t>Dossier completRégion d'Île-de-France (11)</t>
  </si>
  <si>
    <t>signe +/-</t>
  </si>
  <si>
    <t>Période Nombres d'entreprises Ile-de-France</t>
  </si>
  <si>
    <t>Période Nombres d'entreprises France métro</t>
  </si>
  <si>
    <t>periode</t>
  </si>
  <si>
    <t>offres_t</t>
  </si>
  <si>
    <t>offres_ta_1</t>
  </si>
  <si>
    <t>offres d'emploi diffusées en Ile-de-France</t>
  </si>
  <si>
    <t>offres d'emploi diffusées en France métro</t>
  </si>
  <si>
    <t>evol. annuelle</t>
  </si>
  <si>
    <t>demande d'emploi cat. A en Ile-de-France</t>
  </si>
  <si>
    <t>demande d'emploi cat. A en France métro</t>
  </si>
  <si>
    <t>trimestre</t>
  </si>
  <si>
    <t>demande_t</t>
  </si>
  <si>
    <t>demande_ta_1</t>
  </si>
  <si>
    <t>Extraction STMT et SISP</t>
  </si>
  <si>
    <t>Emploi salarié total</t>
  </si>
  <si>
    <t>DEN T3 - Nombre d'unités légales par secteur d'activité au 31 décembre 2020</t>
  </si>
  <si>
    <t>1 458 990</t>
  </si>
  <si>
    <t>52 506</t>
  </si>
  <si>
    <t>155 209</t>
  </si>
  <si>
    <t>403 969</t>
  </si>
  <si>
    <t>109 480</t>
  </si>
  <si>
    <t>57 489</t>
  </si>
  <si>
    <t>62 263</t>
  </si>
  <si>
    <t>373 823</t>
  </si>
  <si>
    <t>145 309</t>
  </si>
  <si>
    <t>98 942</t>
  </si>
  <si>
    <t>date de mise à jour :</t>
  </si>
  <si>
    <t>5 488 662</t>
  </si>
  <si>
    <t>327 876</t>
  </si>
  <si>
    <t>703 779</t>
  </si>
  <si>
    <t>1 517 895</t>
  </si>
  <si>
    <t>225 529</t>
  </si>
  <si>
    <t>201 906</t>
  </si>
  <si>
    <t>254 219</t>
  </si>
  <si>
    <t>1 057 078</t>
  </si>
  <si>
    <t>726 987</t>
  </si>
  <si>
    <t>473 393</t>
  </si>
  <si>
    <t>Dossier complet 
France métropolitaine</t>
  </si>
  <si>
    <t>Zonage</t>
  </si>
  <si>
    <t>France métropolitaine</t>
  </si>
  <si>
    <t>France</t>
  </si>
  <si>
    <t>EMP T2 - Activité et emploi de la population de 15 à 64 ans par sexe et âge en 2020</t>
  </si>
  <si>
    <t>8 053 530</t>
  </si>
  <si>
    <t>6 158 466</t>
  </si>
  <si>
    <t>5 430 594</t>
  </si>
  <si>
    <t>1 559 937</t>
  </si>
  <si>
    <t>582 807</t>
  </si>
  <si>
    <t>448 682</t>
  </si>
  <si>
    <t>5 115 712</t>
  </si>
  <si>
    <t>4 635 431</t>
  </si>
  <si>
    <t>4 136 177</t>
  </si>
  <si>
    <t>1 377 881</t>
  </si>
  <si>
    <t>940 229</t>
  </si>
  <si>
    <t>845 735</t>
  </si>
  <si>
    <t>3 929 313</t>
  </si>
  <si>
    <t>3 108 967</t>
  </si>
  <si>
    <t>2 756 580</t>
  </si>
  <si>
    <t>777 601</t>
  </si>
  <si>
    <t>299 552</t>
  </si>
  <si>
    <t>225 923</t>
  </si>
  <si>
    <t>2 493 505</t>
  </si>
  <si>
    <t>2 335 186</t>
  </si>
  <si>
    <t>2 104 871</t>
  </si>
  <si>
    <t>658 206</t>
  </si>
  <si>
    <t>474 229</t>
  </si>
  <si>
    <t>425 787</t>
  </si>
  <si>
    <t>4 124 217</t>
  </si>
  <si>
    <t>3 049 499</t>
  </si>
  <si>
    <t>2 674 013</t>
  </si>
  <si>
    <t>782 336</t>
  </si>
  <si>
    <t>283 255</t>
  </si>
  <si>
    <t>222 759</t>
  </si>
  <si>
    <t>2 622 206</t>
  </si>
  <si>
    <t>2 300 245</t>
  </si>
  <si>
    <t>2 031 306</t>
  </si>
  <si>
    <t>719 675</t>
  </si>
  <si>
    <t>465 999</t>
  </si>
  <si>
    <t>419 948</t>
  </si>
  <si>
    <t>40 462 061</t>
  </si>
  <si>
    <t>30 189 335</t>
  </si>
  <si>
    <t>26 479 198</t>
  </si>
  <si>
    <t>7 672 355</t>
  </si>
  <si>
    <t>3 138 300</t>
  </si>
  <si>
    <t>2 364 453</t>
  </si>
  <si>
    <t>24 550 267</t>
  </si>
  <si>
    <t>22 266 213</t>
  </si>
  <si>
    <t>19 820 486</t>
  </si>
  <si>
    <t>8 239 440</t>
  </si>
  <si>
    <t>4 784 823</t>
  </si>
  <si>
    <t>4 294 259</t>
  </si>
  <si>
    <t>19 987 692</t>
  </si>
  <si>
    <t>15 449 456</t>
  </si>
  <si>
    <t>13 651 563</t>
  </si>
  <si>
    <t>3 920 244</t>
  </si>
  <si>
    <t>1 726 031</t>
  </si>
  <si>
    <t>1 304 532</t>
  </si>
  <si>
    <t>12 098 879</t>
  </si>
  <si>
    <t>11 336 487</t>
  </si>
  <si>
    <t>10 199 742</t>
  </si>
  <si>
    <t>3 968 570</t>
  </si>
  <si>
    <t>2 386 938</t>
  </si>
  <si>
    <t>2 147 289</t>
  </si>
  <si>
    <t>20 474 369</t>
  </si>
  <si>
    <t>14 739 879</t>
  </si>
  <si>
    <t>12 827 635</t>
  </si>
  <si>
    <t>3 752 111</t>
  </si>
  <si>
    <t>1 412 268</t>
  </si>
  <si>
    <t>1 059 921</t>
  </si>
  <si>
    <t>12 451 388</t>
  </si>
  <si>
    <t>10 929 726</t>
  </si>
  <si>
    <t>9 620 744</t>
  </si>
  <si>
    <t>4 270 870</t>
  </si>
  <si>
    <t>2 397 885</t>
  </si>
  <si>
    <t>2 146 971</t>
  </si>
  <si>
    <t>4ᵉ trim. 2023</t>
  </si>
  <si>
    <t>T2_2024</t>
  </si>
  <si>
    <t>2e trimestre 2024</t>
  </si>
  <si>
    <t>Figure 3 – Emploi salarié total</t>
  </si>
  <si>
    <t>1ᵉ trim. 2023</t>
  </si>
  <si>
    <t>1ᵉ trim. 2024</t>
  </si>
  <si>
    <t>Figure 7 – Emplois intérimaires</t>
  </si>
  <si>
    <t>Figure 9 – Taux de chômage</t>
  </si>
  <si>
    <t>Figure 21 – Créations d'entreprises</t>
  </si>
  <si>
    <t>Nombre de créations des trois derniers mois (de avr. 2024 à juin 2024)</t>
  </si>
  <si>
    <t>Variation (en %) (*)</t>
  </si>
  <si>
    <t>Nombre de créations des douze derniers mois (de juil. 2023 à juin 2024)</t>
  </si>
  <si>
    <t>Variation (en %) (**)</t>
  </si>
  <si>
    <t>Figure 23 – Défaillances d'entreprises</t>
  </si>
  <si>
    <t>Nombre de défaillances des douze derniers mois (de juil. 2023 à juin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</si>
</sst>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mmmm\ d\,\ yyyy"/>
    <numFmt numFmtId="166" formatCode="#,##0\ &quot;F&quot;;\-#,##0\ &quot;F&quot;"/>
    <numFmt numFmtId="167" formatCode="_-* #,##0\ _€_-;\-* #,##0\ _€_-;_-* &quot;-&quot;??\ _€_-;_-@_-"/>
    <numFmt numFmtId="168" formatCode="_-* #,##0.0\ _€_-;\-* #,##0.0\ _€_-;_-* &quot;-&quot;??\ _€_-;_-@_-"/>
    <numFmt numFmtId="169" formatCode="_-* #,##0.0\ _€_-;\-* #,##0.0\ _€_-;_-* &quot;-&quot;???\ _€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165" fontId="1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ill="0" applyBorder="0" applyAlignment="0" applyProtection="0"/>
    <xf numFmtId="3" fontId="1" fillId="0" borderId="0" applyFill="0" applyBorder="0" applyAlignment="0" applyProtection="0"/>
    <xf numFmtId="166" fontId="1" fillId="0" borderId="0" applyFill="0" applyBorder="0" applyAlignment="0" applyProtection="0"/>
    <xf numFmtId="0" fontId="6" fillId="0" borderId="0"/>
    <xf numFmtId="0" fontId="6" fillId="0" borderId="0"/>
    <xf numFmtId="2" fontId="1" fillId="0" borderId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vertical="top" wrapText="1"/>
    </xf>
    <xf numFmtId="0" fontId="8" fillId="2" borderId="1" xfId="0" applyFont="1" applyFill="1" applyBorder="1" applyAlignment="1">
      <alignment vertical="top"/>
    </xf>
    <xf numFmtId="168" fontId="8" fillId="2" borderId="1" xfId="0" applyNumberFormat="1" applyFont="1" applyFill="1" applyBorder="1" applyAlignment="1">
      <alignment vertical="top"/>
    </xf>
    <xf numFmtId="168" fontId="8" fillId="2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169" fontId="9" fillId="0" borderId="0" xfId="0" applyNumberFormat="1" applyFont="1" applyBorder="1"/>
    <xf numFmtId="0" fontId="11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/>
    <xf numFmtId="0" fontId="0" fillId="0" borderId="0" xfId="0" applyFill="1" applyBorder="1"/>
    <xf numFmtId="0" fontId="0" fillId="0" borderId="2" xfId="0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4" xfId="0" applyFont="1" applyFill="1" applyBorder="1"/>
    <xf numFmtId="168" fontId="10" fillId="3" borderId="1" xfId="17" applyNumberFormat="1" applyFont="1" applyFill="1" applyBorder="1"/>
    <xf numFmtId="168" fontId="10" fillId="3" borderId="1" xfId="17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6" xfId="0" applyFont="1" applyFill="1" applyBorder="1" applyAlignment="1">
      <alignment horizontal="left" vertical="center"/>
    </xf>
    <xf numFmtId="168" fontId="10" fillId="3" borderId="1" xfId="17" applyNumberFormat="1" applyFont="1" applyFill="1" applyBorder="1" applyAlignment="1">
      <alignment vertical="center"/>
    </xf>
    <xf numFmtId="43" fontId="10" fillId="3" borderId="1" xfId="0" applyNumberFormat="1" applyFont="1" applyFill="1" applyBorder="1" applyAlignment="1">
      <alignment horizontal="left"/>
    </xf>
    <xf numFmtId="43" fontId="10" fillId="3" borderId="1" xfId="17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167" fontId="10" fillId="3" borderId="1" xfId="17" applyNumberFormat="1" applyFont="1" applyFill="1" applyBorder="1" applyAlignment="1">
      <alignment horizontal="left"/>
    </xf>
    <xf numFmtId="167" fontId="10" fillId="3" borderId="1" xfId="17" applyNumberFormat="1" applyFont="1" applyFill="1" applyBorder="1"/>
    <xf numFmtId="167" fontId="8" fillId="3" borderId="1" xfId="17" applyNumberFormat="1" applyFont="1" applyFill="1" applyBorder="1"/>
    <xf numFmtId="168" fontId="8" fillId="3" borderId="1" xfId="17" applyNumberFormat="1" applyFont="1" applyFill="1" applyBorder="1" applyAlignment="1">
      <alignment horizontal="center"/>
    </xf>
    <xf numFmtId="168" fontId="8" fillId="3" borderId="1" xfId="17" applyNumberFormat="1" applyFont="1" applyFill="1" applyBorder="1" applyAlignment="1">
      <alignment horizontal="center" vertical="center"/>
    </xf>
    <xf numFmtId="168" fontId="11" fillId="3" borderId="1" xfId="17" applyNumberFormat="1" applyFont="1" applyFill="1" applyBorder="1" applyAlignment="1">
      <alignment horizontal="center" vertical="center"/>
    </xf>
    <xf numFmtId="167" fontId="11" fillId="3" borderId="1" xfId="17" applyNumberFormat="1" applyFont="1" applyFill="1" applyBorder="1"/>
    <xf numFmtId="0" fontId="10" fillId="4" borderId="1" xfId="0" applyFont="1" applyFill="1" applyBorder="1"/>
    <xf numFmtId="0" fontId="10" fillId="4" borderId="5" xfId="0" applyFont="1" applyFill="1" applyBorder="1"/>
    <xf numFmtId="0" fontId="10" fillId="4" borderId="2" xfId="0" applyFont="1" applyFill="1" applyBorder="1"/>
    <xf numFmtId="0" fontId="10" fillId="4" borderId="3" xfId="0" applyFont="1" applyFill="1" applyBorder="1"/>
    <xf numFmtId="0" fontId="10" fillId="4" borderId="4" xfId="0" applyFont="1" applyFill="1" applyBorder="1"/>
    <xf numFmtId="0" fontId="10" fillId="4" borderId="6" xfId="0" applyFont="1" applyFill="1" applyBorder="1"/>
    <xf numFmtId="3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/>
    <xf numFmtId="0" fontId="10" fillId="4" borderId="5" xfId="0" applyFont="1" applyFill="1" applyBorder="1" applyAlignment="1"/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6" xfId="0" applyFont="1" applyFill="1" applyBorder="1" applyAlignment="1"/>
    <xf numFmtId="167" fontId="10" fillId="4" borderId="1" xfId="17" applyNumberFormat="1" applyFont="1" applyFill="1" applyBorder="1"/>
    <xf numFmtId="167" fontId="8" fillId="4" borderId="1" xfId="0" applyNumberFormat="1" applyFont="1" applyFill="1" applyBorder="1"/>
    <xf numFmtId="168" fontId="8" fillId="4" borderId="1" xfId="17" applyNumberFormat="1" applyFont="1" applyFill="1" applyBorder="1" applyAlignment="1">
      <alignment horizontal="center" vertical="center"/>
    </xf>
    <xf numFmtId="167" fontId="11" fillId="4" borderId="1" xfId="0" applyNumberFormat="1" applyFont="1" applyFill="1" applyBorder="1"/>
    <xf numFmtId="168" fontId="11" fillId="4" borderId="1" xfId="17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top"/>
    </xf>
    <xf numFmtId="167" fontId="8" fillId="5" borderId="1" xfId="0" applyNumberFormat="1" applyFont="1" applyFill="1" applyBorder="1"/>
    <xf numFmtId="0" fontId="11" fillId="5" borderId="1" xfId="0" applyFont="1" applyFill="1" applyBorder="1"/>
    <xf numFmtId="0" fontId="10" fillId="5" borderId="1" xfId="0" applyFont="1" applyFill="1" applyBorder="1"/>
    <xf numFmtId="167" fontId="10" fillId="5" borderId="1" xfId="17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10" fillId="3" borderId="3" xfId="0" applyFont="1" applyFill="1" applyBorder="1"/>
    <xf numFmtId="0" fontId="10" fillId="0" borderId="0" xfId="0" applyFont="1" applyFill="1" applyBorder="1"/>
    <xf numFmtId="0" fontId="9" fillId="0" borderId="0" xfId="0" applyFont="1" applyFill="1" applyBorder="1"/>
    <xf numFmtId="0" fontId="0" fillId="0" borderId="7" xfId="0" applyBorder="1" applyAlignment="1">
      <alignment horizontal="center" vertical="center"/>
    </xf>
    <xf numFmtId="168" fontId="0" fillId="0" borderId="7" xfId="0" applyNumberFormat="1" applyBorder="1" applyAlignment="1">
      <alignment horizontal="center" vertical="center"/>
    </xf>
    <xf numFmtId="0" fontId="9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167" fontId="10" fillId="0" borderId="0" xfId="17" applyNumberFormat="1" applyFont="1" applyFill="1" applyBorder="1"/>
    <xf numFmtId="167" fontId="0" fillId="0" borderId="0" xfId="17" applyNumberFormat="1" applyFont="1" applyFill="1" applyBorder="1"/>
    <xf numFmtId="0" fontId="0" fillId="0" borderId="0" xfId="0" applyFill="1" applyBorder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168" fontId="9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167" fontId="11" fillId="7" borderId="1" xfId="17" applyNumberFormat="1" applyFont="1" applyFill="1" applyBorder="1"/>
    <xf numFmtId="168" fontId="11" fillId="7" borderId="1" xfId="17" applyNumberFormat="1" applyFont="1" applyFill="1" applyBorder="1" applyAlignment="1">
      <alignment horizontal="center" vertical="center"/>
    </xf>
    <xf numFmtId="167" fontId="11" fillId="7" borderId="2" xfId="17" applyNumberFormat="1" applyFont="1" applyFill="1" applyBorder="1"/>
    <xf numFmtId="0" fontId="0" fillId="7" borderId="8" xfId="0" applyFill="1" applyBorder="1" applyAlignment="1">
      <alignment horizontal="left"/>
    </xf>
    <xf numFmtId="0" fontId="0" fillId="7" borderId="9" xfId="0" applyFill="1" applyBorder="1"/>
    <xf numFmtId="0" fontId="0" fillId="7" borderId="10" xfId="0" applyFill="1" applyBorder="1"/>
    <xf numFmtId="167" fontId="8" fillId="6" borderId="1" xfId="17" applyNumberFormat="1" applyFont="1" applyFill="1" applyBorder="1"/>
    <xf numFmtId="168" fontId="8" fillId="6" borderId="1" xfId="17" applyNumberFormat="1" applyFont="1" applyFill="1" applyBorder="1" applyAlignment="1">
      <alignment horizontal="center" vertical="center"/>
    </xf>
    <xf numFmtId="167" fontId="8" fillId="6" borderId="2" xfId="17" applyNumberFormat="1" applyFont="1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167" fontId="8" fillId="0" borderId="1" xfId="17" applyNumberFormat="1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vertical="top"/>
    </xf>
    <xf numFmtId="168" fontId="8" fillId="2" borderId="1" xfId="17" applyNumberFormat="1" applyFont="1" applyFill="1" applyBorder="1"/>
    <xf numFmtId="0" fontId="0" fillId="8" borderId="1" xfId="0" applyFill="1" applyBorder="1"/>
    <xf numFmtId="17" fontId="0" fillId="8" borderId="1" xfId="0" applyNumberFormat="1" applyFill="1" applyBorder="1"/>
    <xf numFmtId="0" fontId="0" fillId="0" borderId="0" xfId="0" applyAlignment="1"/>
    <xf numFmtId="0" fontId="8" fillId="8" borderId="7" xfId="0" applyFont="1" applyFill="1" applyBorder="1" applyAlignment="1">
      <alignment horizontal="center" vertical="center"/>
    </xf>
    <xf numFmtId="167" fontId="8" fillId="8" borderId="7" xfId="17" applyNumberFormat="1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167" fontId="11" fillId="8" borderId="7" xfId="17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0" xfId="0" applyFont="1"/>
    <xf numFmtId="167" fontId="10" fillId="3" borderId="5" xfId="17" applyNumberFormat="1" applyFont="1" applyFill="1" applyBorder="1" applyAlignment="1">
      <alignment horizontal="left"/>
    </xf>
    <xf numFmtId="167" fontId="10" fillId="3" borderId="6" xfId="17" applyNumberFormat="1" applyFont="1" applyFill="1" applyBorder="1" applyAlignment="1">
      <alignment horizontal="left"/>
    </xf>
    <xf numFmtId="167" fontId="10" fillId="3" borderId="2" xfId="17" applyNumberFormat="1" applyFont="1" applyFill="1" applyBorder="1"/>
    <xf numFmtId="167" fontId="10" fillId="3" borderId="3" xfId="17" applyNumberFormat="1" applyFont="1" applyFill="1" applyBorder="1"/>
    <xf numFmtId="167" fontId="10" fillId="3" borderId="4" xfId="17" applyNumberFormat="1" applyFont="1" applyFill="1" applyBorder="1"/>
    <xf numFmtId="0" fontId="0" fillId="0" borderId="0" xfId="0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7" fontId="10" fillId="4" borderId="1" xfId="0" applyNumberFormat="1" applyFont="1" applyFill="1" applyBorder="1" applyAlignment="1"/>
    <xf numFmtId="3" fontId="10" fillId="4" borderId="1" xfId="0" applyNumberFormat="1" applyFont="1" applyFill="1" applyBorder="1" applyAlignment="1"/>
    <xf numFmtId="0" fontId="10" fillId="0" borderId="1" xfId="0" applyFont="1" applyFill="1" applyBorder="1" applyAlignment="1"/>
    <xf numFmtId="0" fontId="10" fillId="0" borderId="4" xfId="0" applyFont="1" applyFill="1" applyBorder="1" applyAlignment="1"/>
    <xf numFmtId="0" fontId="10" fillId="0" borderId="2" xfId="0" applyFont="1" applyFill="1" applyBorder="1" applyAlignment="1"/>
    <xf numFmtId="167" fontId="10" fillId="0" borderId="1" xfId="17" applyNumberFormat="1" applyFont="1" applyFill="1" applyBorder="1"/>
    <xf numFmtId="0" fontId="10" fillId="0" borderId="4" xfId="0" applyFont="1" applyFill="1" applyBorder="1"/>
  </cellXfs>
  <cellStyles count="18">
    <cellStyle name="Date" xfId="6"/>
    <cellStyle name="En-tête 1" xfId="7"/>
    <cellStyle name="En-tête 2" xfId="8"/>
    <cellStyle name="Euro" xfId="9"/>
    <cellStyle name="Financier" xfId="10"/>
    <cellStyle name="Financier0" xfId="11"/>
    <cellStyle name="Milliers" xfId="17" builtinId="3"/>
    <cellStyle name="Monétaire0" xfId="12"/>
    <cellStyle name="Motif" xfId="1"/>
    <cellStyle name="Normal" xfId="0" builtinId="0"/>
    <cellStyle name="Normal 2" xfId="2"/>
    <cellStyle name="Normal 2 2" xfId="13"/>
    <cellStyle name="Normal 3" xfId="5"/>
    <cellStyle name="Normal 3 2" xfId="14"/>
    <cellStyle name="Normal 4" xfId="3"/>
    <cellStyle name="Normal 5" xfId="4"/>
    <cellStyle name="Pourcentage 2" xfId="16"/>
    <cellStyle name="Virgule fixe" xfId="15"/>
  </cellStyles>
  <dxfs count="0"/>
  <tableStyles count="0" defaultTableStyle="TableStyleMedium2" defaultPivotStyle="PivotStyleLight16"/>
  <colors>
    <mruColors>
      <color rgb="FFFFCC99"/>
      <color rgb="FF99CCFF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7"/>
  <sheetViews>
    <sheetView showGridLines="0" tabSelected="1" zoomScale="80" zoomScaleNormal="80" workbookViewId="0">
      <pane ySplit="4" topLeftCell="A5" activePane="bottomLeft" state="frozen"/>
      <selection pane="bottomLeft"/>
    </sheetView>
  </sheetViews>
  <sheetFormatPr baseColWidth="10" defaultColWidth="11.42578125" defaultRowHeight="15" x14ac:dyDescent="0.25"/>
  <cols>
    <col min="1" max="1" width="18.42578125" style="13" customWidth="1"/>
    <col min="2" max="2" width="14.5703125" style="1" customWidth="1"/>
    <col min="3" max="3" width="17.7109375" style="1" customWidth="1"/>
    <col min="4" max="4" width="14.140625" style="1" customWidth="1"/>
    <col min="5" max="9" width="13.28515625" style="1" customWidth="1"/>
    <col min="10" max="10" width="28.5703125" style="1" bestFit="1" customWidth="1"/>
    <col min="11" max="15" width="12.7109375" style="1" customWidth="1"/>
    <col min="16" max="16" width="9.28515625" style="1" bestFit="1" customWidth="1"/>
    <col min="17" max="17" width="12.7109375" style="1" customWidth="1"/>
    <col min="18" max="18" width="9.28515625" style="1" bestFit="1" customWidth="1"/>
    <col min="19" max="19" width="12.42578125" style="1" customWidth="1"/>
    <col min="20" max="21" width="13.85546875" style="1" bestFit="1" customWidth="1"/>
    <col min="22" max="22" width="9.28515625" style="1" bestFit="1" customWidth="1"/>
    <col min="23" max="23" width="14.140625" style="1" customWidth="1"/>
    <col min="24" max="24" width="11.85546875" style="1" customWidth="1"/>
    <col min="25" max="25" width="12.42578125" style="1" customWidth="1"/>
    <col min="26" max="26" width="11" style="1" customWidth="1"/>
    <col min="27" max="27" width="17.28515625" style="1" customWidth="1"/>
    <col min="28" max="28" width="12.85546875" style="1" customWidth="1"/>
    <col min="29" max="29" width="12.5703125" style="1" customWidth="1"/>
    <col min="30" max="30" width="11.42578125" style="1"/>
    <col min="31" max="31" width="12.5703125" style="1" customWidth="1"/>
    <col min="32" max="32" width="14.7109375" style="1" customWidth="1"/>
    <col min="33" max="33" width="16" style="1" customWidth="1"/>
    <col min="34" max="35" width="12.85546875" style="1" customWidth="1"/>
    <col min="36" max="36" width="11.42578125" style="1"/>
    <col min="37" max="37" width="16" style="1" customWidth="1"/>
    <col min="38" max="38" width="13" style="1" customWidth="1"/>
    <col min="39" max="39" width="12.5703125" style="1" customWidth="1"/>
    <col min="40" max="41" width="11.42578125" style="1"/>
    <col min="42" max="42" width="21" style="1" customWidth="1"/>
    <col min="43" max="16384" width="11.42578125" style="1"/>
  </cols>
  <sheetData>
    <row r="1" spans="1:45" ht="60" x14ac:dyDescent="0.25">
      <c r="A1" s="4" t="s">
        <v>43</v>
      </c>
      <c r="B1" s="4" t="s">
        <v>1</v>
      </c>
      <c r="C1" s="4" t="s">
        <v>2</v>
      </c>
      <c r="D1" s="27" t="s">
        <v>0</v>
      </c>
      <c r="E1" s="4" t="s">
        <v>2</v>
      </c>
      <c r="F1" s="11" t="s">
        <v>39</v>
      </c>
      <c r="G1" s="11" t="s">
        <v>40</v>
      </c>
      <c r="H1" s="28" t="s">
        <v>41</v>
      </c>
      <c r="I1" s="11" t="s">
        <v>40</v>
      </c>
      <c r="J1" s="3" t="s">
        <v>44</v>
      </c>
      <c r="K1" s="4" t="s">
        <v>3</v>
      </c>
      <c r="L1" s="3" t="s">
        <v>22</v>
      </c>
      <c r="M1" s="11" t="s">
        <v>38</v>
      </c>
      <c r="N1" s="10" t="s">
        <v>42</v>
      </c>
      <c r="O1" s="4" t="s">
        <v>20</v>
      </c>
      <c r="P1" s="3" t="s">
        <v>22</v>
      </c>
      <c r="Q1" s="3" t="s">
        <v>21</v>
      </c>
      <c r="R1" s="3" t="s">
        <v>22</v>
      </c>
      <c r="S1" s="11" t="s">
        <v>48</v>
      </c>
      <c r="T1" s="10" t="s">
        <v>42</v>
      </c>
      <c r="U1" s="10" t="s">
        <v>49</v>
      </c>
      <c r="V1" s="10" t="s">
        <v>42</v>
      </c>
      <c r="W1" s="21" t="s">
        <v>50</v>
      </c>
      <c r="X1" s="3" t="s">
        <v>22</v>
      </c>
      <c r="Y1" s="22" t="s">
        <v>51</v>
      </c>
      <c r="Z1" s="3" t="s">
        <v>22</v>
      </c>
      <c r="AA1" s="23" t="s">
        <v>69</v>
      </c>
      <c r="AB1" s="16" t="s">
        <v>54</v>
      </c>
      <c r="AC1" s="11" t="s">
        <v>53</v>
      </c>
      <c r="AD1" s="10" t="s">
        <v>22</v>
      </c>
      <c r="AE1" s="20" t="s">
        <v>52</v>
      </c>
      <c r="AF1" s="10" t="s">
        <v>22</v>
      </c>
      <c r="AG1" s="23" t="s">
        <v>70</v>
      </c>
      <c r="AH1" s="10" t="s">
        <v>55</v>
      </c>
      <c r="AI1" s="24"/>
      <c r="AK1" s="5" t="s">
        <v>45</v>
      </c>
      <c r="AL1" s="6" t="s">
        <v>25</v>
      </c>
      <c r="AM1" s="6" t="s">
        <v>37</v>
      </c>
    </row>
    <row r="2" spans="1:45" x14ac:dyDescent="0.25">
      <c r="A2" s="107" t="str">
        <f>A17</f>
        <v>2e trimestre 2024</v>
      </c>
      <c r="B2" s="101">
        <f>B9</f>
        <v>574706</v>
      </c>
      <c r="C2" s="102" t="str">
        <f>E9&amp;D9</f>
        <v>+ 0,2</v>
      </c>
      <c r="D2" s="103">
        <f>B17</f>
        <v>479028</v>
      </c>
      <c r="E2" s="102" t="str">
        <f>E17&amp;D17</f>
        <v>-9,9</v>
      </c>
      <c r="F2" s="95">
        <f>B13</f>
        <v>2677657</v>
      </c>
      <c r="G2" s="96" t="str">
        <f>E13&amp;D13</f>
        <v>+ 0,3</v>
      </c>
      <c r="H2" s="97">
        <f>B21</f>
        <v>2778127</v>
      </c>
      <c r="I2" s="96" t="str">
        <f>E21&amp;D21</f>
        <v>-8,1</v>
      </c>
      <c r="J2" s="51" t="str">
        <f>M40</f>
        <v>1ᵉ trim. 2024</v>
      </c>
      <c r="K2" s="52">
        <f>M49</f>
        <v>7.1</v>
      </c>
      <c r="L2" s="53" t="str">
        <f>P49&amp;O49</f>
        <v>+ 0,4</v>
      </c>
      <c r="M2" s="54">
        <f>M50</f>
        <v>7.3</v>
      </c>
      <c r="N2" s="54" t="str">
        <f>P50&amp;O50</f>
        <v>+ 0,4</v>
      </c>
      <c r="O2" s="51">
        <f>M34*1000</f>
        <v>122600</v>
      </c>
      <c r="P2" s="53" t="str">
        <f>P34&amp;O34</f>
        <v>-2,6</v>
      </c>
      <c r="Q2" s="51">
        <f>M19*1000</f>
        <v>6353800</v>
      </c>
      <c r="R2" s="53" t="str">
        <f>P19&amp;O19</f>
        <v>+ 1</v>
      </c>
      <c r="S2" s="55">
        <f>M35*1000</f>
        <v>755600</v>
      </c>
      <c r="T2" s="54" t="str">
        <f>P35&amp;O35</f>
        <v>-4,7</v>
      </c>
      <c r="U2" s="55">
        <f>M20*1000</f>
        <v>27148700</v>
      </c>
      <c r="V2" s="54" t="str">
        <f>P20&amp;O20</f>
        <v>+ 0,7</v>
      </c>
      <c r="W2" s="70">
        <f>Z19</f>
        <v>315860</v>
      </c>
      <c r="X2" s="71" t="str">
        <f>AC19&amp;AA19</f>
        <v>+ 8,6</v>
      </c>
      <c r="Y2" s="70">
        <f>X33</f>
        <v>14400</v>
      </c>
      <c r="Z2" s="71" t="str">
        <f>AC33&amp;Y33</f>
        <v>+ 33</v>
      </c>
      <c r="AA2" s="74" t="str">
        <f>RIGHT(W39,4)</f>
        <v>2020</v>
      </c>
      <c r="AB2" s="75" t="str">
        <f>X42</f>
        <v>1 458 990</v>
      </c>
      <c r="AC2" s="72">
        <f>Z20</f>
        <v>1108250</v>
      </c>
      <c r="AD2" s="73" t="str">
        <f>AC20&amp;AA20</f>
        <v>+ 6,1</v>
      </c>
      <c r="AE2" s="72">
        <f>X34</f>
        <v>62020</v>
      </c>
      <c r="AF2" s="73" t="str">
        <f>AC34&amp;Y34</f>
        <v>+ 25,6</v>
      </c>
      <c r="AG2" s="74" t="str">
        <f>RIGHT(W55,4)</f>
        <v>2020</v>
      </c>
      <c r="AH2" s="76" t="str">
        <f>X58</f>
        <v>5 488 662</v>
      </c>
      <c r="AI2" s="25"/>
      <c r="AK2" s="7" t="str">
        <f>RIGHT(AK9,4)</f>
        <v>2020</v>
      </c>
      <c r="AL2" s="8" t="str">
        <f>AL12</f>
        <v>8 053 530</v>
      </c>
      <c r="AM2" s="9" t="str">
        <f>AM12</f>
        <v>6 158 466</v>
      </c>
    </row>
    <row r="3" spans="1:45" x14ac:dyDescent="0.25">
      <c r="A3" s="29">
        <v>0</v>
      </c>
      <c r="B3" s="29">
        <v>1</v>
      </c>
      <c r="C3" s="29">
        <v>2</v>
      </c>
      <c r="D3" s="29">
        <v>3</v>
      </c>
      <c r="E3" s="29">
        <v>4</v>
      </c>
      <c r="F3" s="29">
        <v>5</v>
      </c>
      <c r="G3" s="29">
        <v>6</v>
      </c>
      <c r="H3" s="29">
        <v>7</v>
      </c>
      <c r="I3" s="29">
        <v>8</v>
      </c>
      <c r="J3" s="12">
        <v>9</v>
      </c>
      <c r="K3" s="12">
        <v>10</v>
      </c>
      <c r="L3" s="12">
        <v>11</v>
      </c>
      <c r="M3" s="12">
        <v>12</v>
      </c>
      <c r="N3" s="12">
        <v>13</v>
      </c>
      <c r="O3" s="12">
        <v>14</v>
      </c>
      <c r="P3" s="12">
        <v>15</v>
      </c>
      <c r="Q3" s="12">
        <v>16</v>
      </c>
      <c r="R3" s="12">
        <v>17</v>
      </c>
      <c r="S3" s="12">
        <v>18</v>
      </c>
      <c r="T3" s="12">
        <v>19</v>
      </c>
      <c r="U3" s="12">
        <v>20</v>
      </c>
      <c r="V3" s="12">
        <v>21</v>
      </c>
      <c r="W3" s="12">
        <v>22</v>
      </c>
      <c r="X3" s="12">
        <v>23</v>
      </c>
      <c r="Y3" s="12">
        <v>24</v>
      </c>
      <c r="Z3" s="12">
        <v>25</v>
      </c>
      <c r="AA3" s="12">
        <v>26</v>
      </c>
      <c r="AB3" s="12">
        <v>27</v>
      </c>
      <c r="AC3" s="12">
        <v>28</v>
      </c>
      <c r="AD3" s="12">
        <v>29</v>
      </c>
      <c r="AE3" s="12">
        <v>30</v>
      </c>
      <c r="AF3" s="12">
        <v>31</v>
      </c>
      <c r="AG3" s="12">
        <v>32</v>
      </c>
      <c r="AH3" s="12">
        <v>33</v>
      </c>
      <c r="AI3" s="17"/>
      <c r="AK3" s="15"/>
      <c r="AL3" s="15"/>
      <c r="AM3" s="15"/>
    </row>
    <row r="4" spans="1:45" x14ac:dyDescent="0.25">
      <c r="A4" s="1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45" x14ac:dyDescent="0.25">
      <c r="A5" s="1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Q5" s="2"/>
      <c r="R5" s="2"/>
      <c r="S5" s="2"/>
      <c r="T5" s="2"/>
      <c r="U5" s="2"/>
      <c r="V5" s="2"/>
      <c r="W5" s="2"/>
      <c r="AK5" s="2"/>
      <c r="AL5" s="2"/>
      <c r="AM5" s="2"/>
      <c r="AN5" s="2"/>
      <c r="AO5" s="2"/>
      <c r="AP5" s="2"/>
      <c r="AQ5" s="2"/>
      <c r="AR5" s="2"/>
      <c r="AS5" s="2"/>
    </row>
    <row r="6" spans="1:45" s="2" customFormat="1" x14ac:dyDescent="0.25">
      <c r="A6" s="18" t="s">
        <v>82</v>
      </c>
      <c r="B6" s="19"/>
      <c r="C6" s="18"/>
      <c r="D6" s="19"/>
      <c r="E6" s="1"/>
      <c r="F6" s="1"/>
      <c r="G6" s="1"/>
      <c r="H6" s="1"/>
      <c r="J6" s="126" t="s">
        <v>46</v>
      </c>
      <c r="K6" s="127"/>
      <c r="L6" s="127"/>
      <c r="M6" s="127"/>
      <c r="N6" s="127"/>
      <c r="O6" s="127"/>
      <c r="P6" s="128"/>
      <c r="Q6" s="111" t="s">
        <v>95</v>
      </c>
      <c r="R6" s="111"/>
      <c r="S6" s="1"/>
      <c r="W6" s="129" t="s">
        <v>46</v>
      </c>
      <c r="X6" s="129"/>
      <c r="Y6" s="129"/>
      <c r="Z6" s="129"/>
      <c r="AA6" s="129"/>
      <c r="AB6" s="129"/>
      <c r="AC6" s="129"/>
      <c r="AD6" s="111" t="s">
        <v>95</v>
      </c>
      <c r="AE6" s="111"/>
      <c r="AK6" s="125"/>
      <c r="AL6" s="125"/>
      <c r="AM6" s="125"/>
      <c r="AN6" s="125"/>
      <c r="AO6" s="125"/>
      <c r="AP6" s="125"/>
      <c r="AQ6" s="1"/>
      <c r="AR6" s="1"/>
      <c r="AS6" s="1"/>
    </row>
    <row r="7" spans="1:45" x14ac:dyDescent="0.25">
      <c r="A7" s="104" t="s">
        <v>77</v>
      </c>
      <c r="B7" s="105"/>
      <c r="C7" s="105"/>
      <c r="D7" s="105"/>
      <c r="E7" s="106"/>
      <c r="J7" s="36" t="s">
        <v>186</v>
      </c>
      <c r="K7" s="37"/>
      <c r="L7" s="37"/>
      <c r="M7" s="37"/>
      <c r="N7" s="37"/>
      <c r="O7" s="37"/>
      <c r="P7" s="46"/>
      <c r="Q7" s="112">
        <v>45544</v>
      </c>
      <c r="R7" s="111"/>
      <c r="W7" s="56"/>
      <c r="X7" s="56"/>
      <c r="Y7" s="56"/>
      <c r="Z7" s="56"/>
      <c r="AA7" s="56"/>
      <c r="AB7" s="48"/>
      <c r="AC7" s="48"/>
      <c r="AD7" s="112">
        <v>45544</v>
      </c>
      <c r="AE7" s="111"/>
      <c r="AK7" s="26" t="s">
        <v>67</v>
      </c>
      <c r="AL7" s="26"/>
      <c r="AM7" s="26"/>
      <c r="AN7" s="26"/>
      <c r="AO7" s="26"/>
      <c r="AP7" s="26"/>
    </row>
    <row r="8" spans="1:45" x14ac:dyDescent="0.25">
      <c r="A8" s="114" t="s">
        <v>79</v>
      </c>
      <c r="B8" s="114" t="s">
        <v>80</v>
      </c>
      <c r="C8" s="114" t="s">
        <v>81</v>
      </c>
      <c r="D8" s="85" t="s">
        <v>76</v>
      </c>
      <c r="E8" s="85" t="s">
        <v>47</v>
      </c>
      <c r="J8" s="36" t="s">
        <v>83</v>
      </c>
      <c r="K8" s="37"/>
      <c r="L8" s="37"/>
      <c r="M8" s="37"/>
      <c r="N8" s="37"/>
      <c r="O8" s="37"/>
      <c r="P8" s="46"/>
      <c r="W8" s="56" t="s">
        <v>191</v>
      </c>
      <c r="X8" s="56"/>
      <c r="Y8" s="56"/>
      <c r="Z8" s="56"/>
      <c r="AA8" s="56"/>
      <c r="AB8" s="48"/>
      <c r="AC8" s="48"/>
      <c r="AK8" s="84" t="s">
        <v>56</v>
      </c>
      <c r="AL8" s="26"/>
      <c r="AM8" s="26"/>
      <c r="AN8" s="26"/>
      <c r="AO8" s="26"/>
      <c r="AP8" s="26"/>
    </row>
    <row r="9" spans="1:45" x14ac:dyDescent="0.25">
      <c r="A9" s="114" t="s">
        <v>184</v>
      </c>
      <c r="B9" s="115">
        <v>574706</v>
      </c>
      <c r="C9" s="115">
        <v>573275</v>
      </c>
      <c r="D9" s="86">
        <f>ROUND((B9-C9)/C9,3)*100</f>
        <v>0.2</v>
      </c>
      <c r="E9" s="85" t="str">
        <f>IF(D9&gt;0,"+ ","")</f>
        <v xml:space="preserve">+ </v>
      </c>
      <c r="J9" s="38" t="s">
        <v>107</v>
      </c>
      <c r="K9" s="39" t="s">
        <v>18</v>
      </c>
      <c r="L9" s="40"/>
      <c r="M9" s="41"/>
      <c r="N9" s="39" t="s">
        <v>19</v>
      </c>
      <c r="O9" s="41"/>
      <c r="P9" s="46"/>
      <c r="W9" s="57" t="s">
        <v>50</v>
      </c>
      <c r="X9" s="58"/>
      <c r="Y9" s="59"/>
      <c r="Z9" s="60"/>
      <c r="AA9" s="58"/>
      <c r="AB9" s="136"/>
      <c r="AC9" s="48"/>
      <c r="AK9" s="108" t="s">
        <v>110</v>
      </c>
      <c r="AL9" s="108"/>
      <c r="AM9" s="108"/>
      <c r="AN9" s="108"/>
      <c r="AO9" s="108"/>
      <c r="AP9" s="108"/>
      <c r="AQ9" s="111" t="s">
        <v>95</v>
      </c>
      <c r="AR9" s="111"/>
    </row>
    <row r="10" spans="1:45" ht="15" customHeight="1" x14ac:dyDescent="0.25">
      <c r="J10" s="42"/>
      <c r="K10" s="37" t="s">
        <v>187</v>
      </c>
      <c r="L10" s="37" t="s">
        <v>183</v>
      </c>
      <c r="M10" s="37" t="s">
        <v>188</v>
      </c>
      <c r="N10" s="37" t="s">
        <v>6</v>
      </c>
      <c r="O10" s="37" t="s">
        <v>7</v>
      </c>
      <c r="P10" s="46" t="s">
        <v>68</v>
      </c>
      <c r="W10" s="61" t="s">
        <v>107</v>
      </c>
      <c r="X10" s="130" t="s">
        <v>192</v>
      </c>
      <c r="Y10" s="130" t="s">
        <v>193</v>
      </c>
      <c r="Z10" s="130" t="s">
        <v>194</v>
      </c>
      <c r="AA10" s="64" t="s">
        <v>195</v>
      </c>
      <c r="AB10" s="48"/>
      <c r="AC10" s="48" t="s">
        <v>68</v>
      </c>
      <c r="AK10" s="108" t="s">
        <v>110</v>
      </c>
      <c r="AL10" s="108"/>
      <c r="AM10" s="108"/>
      <c r="AN10" s="108"/>
      <c r="AO10" s="108"/>
      <c r="AP10" s="108"/>
      <c r="AQ10" s="112">
        <v>45230</v>
      </c>
      <c r="AR10" s="111"/>
    </row>
    <row r="11" spans="1:45" x14ac:dyDescent="0.25">
      <c r="A11" s="98" t="s">
        <v>78</v>
      </c>
      <c r="B11" s="99"/>
      <c r="C11" s="99"/>
      <c r="D11" s="99"/>
      <c r="E11" s="100"/>
      <c r="J11" s="36" t="s">
        <v>8</v>
      </c>
      <c r="K11" s="43">
        <v>1979.8</v>
      </c>
      <c r="L11" s="43">
        <v>1993</v>
      </c>
      <c r="M11" s="43">
        <v>2001.7</v>
      </c>
      <c r="N11" s="43">
        <v>0.4</v>
      </c>
      <c r="O11" s="43">
        <v>1.1000000000000001</v>
      </c>
      <c r="P11" s="47" t="str">
        <f>IF(O11&gt;0,"+ ","")</f>
        <v xml:space="preserve">+ </v>
      </c>
      <c r="W11" s="56" t="s">
        <v>8</v>
      </c>
      <c r="X11" s="62">
        <v>23820</v>
      </c>
      <c r="Y11" s="62">
        <v>11.3</v>
      </c>
      <c r="Z11" s="62">
        <v>97590</v>
      </c>
      <c r="AA11" s="63">
        <v>8.6</v>
      </c>
      <c r="AB11" s="47"/>
      <c r="AC11" s="47" t="str">
        <f t="shared" ref="AC11:AC19" si="0">IF(AB11&gt;0,"+ ","")</f>
        <v/>
      </c>
      <c r="AK11" s="109"/>
      <c r="AL11" s="109" t="s">
        <v>25</v>
      </c>
      <c r="AM11" s="109" t="s">
        <v>23</v>
      </c>
      <c r="AN11" s="109" t="s">
        <v>26</v>
      </c>
      <c r="AO11" s="109" t="s">
        <v>27</v>
      </c>
      <c r="AP11" s="109" t="s">
        <v>28</v>
      </c>
    </row>
    <row r="12" spans="1:45" x14ac:dyDescent="0.25">
      <c r="A12" s="116" t="s">
        <v>79</v>
      </c>
      <c r="B12" s="116" t="s">
        <v>80</v>
      </c>
      <c r="C12" s="116" t="s">
        <v>81</v>
      </c>
      <c r="D12" s="85" t="s">
        <v>76</v>
      </c>
      <c r="E12" s="85" t="s">
        <v>47</v>
      </c>
      <c r="J12" s="36" t="s">
        <v>9</v>
      </c>
      <c r="K12" s="43">
        <v>504.1</v>
      </c>
      <c r="L12" s="43">
        <v>506.6</v>
      </c>
      <c r="M12" s="43">
        <v>508.1</v>
      </c>
      <c r="N12" s="43">
        <v>0.3</v>
      </c>
      <c r="O12" s="43">
        <v>0.8</v>
      </c>
      <c r="P12" s="47" t="str">
        <f t="shared" ref="P12:P19" si="1">IF(O12&gt;0,"+ ","")</f>
        <v xml:space="preserve">+ </v>
      </c>
      <c r="W12" s="56" t="s">
        <v>9</v>
      </c>
      <c r="X12" s="62">
        <v>6260</v>
      </c>
      <c r="Y12" s="62">
        <v>8.1</v>
      </c>
      <c r="Z12" s="62">
        <v>25640</v>
      </c>
      <c r="AA12" s="63">
        <v>6.9</v>
      </c>
      <c r="AB12" s="47"/>
      <c r="AC12" s="47" t="str">
        <f t="shared" si="0"/>
        <v/>
      </c>
      <c r="AK12" s="108" t="s">
        <v>24</v>
      </c>
      <c r="AL12" s="110" t="s">
        <v>111</v>
      </c>
      <c r="AM12" s="110" t="s">
        <v>112</v>
      </c>
      <c r="AN12" s="110">
        <v>76.5</v>
      </c>
      <c r="AO12" s="110" t="s">
        <v>113</v>
      </c>
      <c r="AP12" s="110">
        <v>67.400000000000006</v>
      </c>
    </row>
    <row r="13" spans="1:45" x14ac:dyDescent="0.25">
      <c r="A13" s="116" t="s">
        <v>184</v>
      </c>
      <c r="B13" s="117">
        <v>2677657</v>
      </c>
      <c r="C13" s="117">
        <v>2669732</v>
      </c>
      <c r="D13" s="86">
        <f>ROUND((B13-C13)/C13,3)*100</f>
        <v>0.3</v>
      </c>
      <c r="E13" s="85" t="str">
        <f>IF(D13&gt;0,"+ ","")</f>
        <v xml:space="preserve">+ </v>
      </c>
      <c r="J13" s="36" t="s">
        <v>10</v>
      </c>
      <c r="K13" s="43">
        <v>534.5</v>
      </c>
      <c r="L13" s="43">
        <v>535</v>
      </c>
      <c r="M13" s="43">
        <v>535.5</v>
      </c>
      <c r="N13" s="43">
        <v>0.1</v>
      </c>
      <c r="O13" s="43">
        <v>0.2</v>
      </c>
      <c r="P13" s="47" t="str">
        <f t="shared" si="1"/>
        <v xml:space="preserve">+ </v>
      </c>
      <c r="W13" s="56" t="s">
        <v>10</v>
      </c>
      <c r="X13" s="62">
        <v>6510</v>
      </c>
      <c r="Y13" s="62">
        <v>10.3</v>
      </c>
      <c r="Z13" s="62">
        <v>26820</v>
      </c>
      <c r="AA13" s="63">
        <v>5.9</v>
      </c>
      <c r="AB13" s="47"/>
      <c r="AC13" s="47" t="str">
        <f t="shared" si="0"/>
        <v/>
      </c>
      <c r="AK13" s="108" t="s">
        <v>29</v>
      </c>
      <c r="AL13" s="110" t="s">
        <v>114</v>
      </c>
      <c r="AM13" s="110" t="s">
        <v>115</v>
      </c>
      <c r="AN13" s="110">
        <v>37.4</v>
      </c>
      <c r="AO13" s="110" t="s">
        <v>116</v>
      </c>
      <c r="AP13" s="110">
        <v>28.8</v>
      </c>
    </row>
    <row r="14" spans="1:45" x14ac:dyDescent="0.25">
      <c r="A14" s="18"/>
      <c r="B14" s="19"/>
      <c r="C14" s="18"/>
      <c r="D14" s="19"/>
      <c r="J14" s="36" t="s">
        <v>11</v>
      </c>
      <c r="K14" s="43">
        <v>491</v>
      </c>
      <c r="L14" s="43">
        <v>495.6</v>
      </c>
      <c r="M14" s="43">
        <v>496.9</v>
      </c>
      <c r="N14" s="43">
        <v>0.3</v>
      </c>
      <c r="O14" s="43">
        <v>1.2</v>
      </c>
      <c r="P14" s="47" t="str">
        <f t="shared" si="1"/>
        <v xml:space="preserve">+ </v>
      </c>
      <c r="W14" s="56" t="s">
        <v>11</v>
      </c>
      <c r="X14" s="62">
        <v>6030</v>
      </c>
      <c r="Y14" s="62">
        <v>15.7</v>
      </c>
      <c r="Z14" s="62">
        <v>24640</v>
      </c>
      <c r="AA14" s="63">
        <v>7.3</v>
      </c>
      <c r="AB14" s="47"/>
      <c r="AC14" s="47" t="str">
        <f t="shared" si="0"/>
        <v/>
      </c>
      <c r="AK14" s="108" t="s">
        <v>30</v>
      </c>
      <c r="AL14" s="110" t="s">
        <v>117</v>
      </c>
      <c r="AM14" s="110" t="s">
        <v>118</v>
      </c>
      <c r="AN14" s="110">
        <v>90.6</v>
      </c>
      <c r="AO14" s="110" t="s">
        <v>119</v>
      </c>
      <c r="AP14" s="110">
        <v>80.900000000000006</v>
      </c>
    </row>
    <row r="15" spans="1:45" x14ac:dyDescent="0.25">
      <c r="A15" s="104" t="s">
        <v>74</v>
      </c>
      <c r="B15" s="105"/>
      <c r="C15" s="105"/>
      <c r="D15" s="105"/>
      <c r="E15" s="106"/>
      <c r="J15" s="36" t="s">
        <v>12</v>
      </c>
      <c r="K15" s="43">
        <v>1149.5999999999999</v>
      </c>
      <c r="L15" s="43">
        <v>1157.2</v>
      </c>
      <c r="M15" s="43">
        <v>1157.9000000000001</v>
      </c>
      <c r="N15" s="43">
        <v>0.1</v>
      </c>
      <c r="O15" s="43">
        <v>0.7</v>
      </c>
      <c r="P15" s="47" t="str">
        <f t="shared" si="1"/>
        <v xml:space="preserve">+ </v>
      </c>
      <c r="W15" s="56" t="s">
        <v>12</v>
      </c>
      <c r="X15" s="62">
        <v>9270</v>
      </c>
      <c r="Y15" s="62">
        <v>7.3</v>
      </c>
      <c r="Z15" s="62">
        <v>38450</v>
      </c>
      <c r="AA15" s="63">
        <v>4.2</v>
      </c>
      <c r="AB15" s="47"/>
      <c r="AC15" s="47" t="str">
        <f t="shared" si="0"/>
        <v/>
      </c>
      <c r="AK15" s="108" t="s">
        <v>31</v>
      </c>
      <c r="AL15" s="110" t="s">
        <v>120</v>
      </c>
      <c r="AM15" s="110" t="s">
        <v>121</v>
      </c>
      <c r="AN15" s="110">
        <v>68.2</v>
      </c>
      <c r="AO15" s="110" t="s">
        <v>122</v>
      </c>
      <c r="AP15" s="110">
        <v>61.4</v>
      </c>
    </row>
    <row r="16" spans="1:45" x14ac:dyDescent="0.25">
      <c r="A16" s="114" t="s">
        <v>71</v>
      </c>
      <c r="B16" s="114" t="s">
        <v>72</v>
      </c>
      <c r="C16" s="114" t="s">
        <v>73</v>
      </c>
      <c r="D16" s="85" t="s">
        <v>76</v>
      </c>
      <c r="E16" s="85" t="s">
        <v>47</v>
      </c>
      <c r="J16" s="36" t="s">
        <v>13</v>
      </c>
      <c r="K16" s="43">
        <v>667.1</v>
      </c>
      <c r="L16" s="43">
        <v>672.3</v>
      </c>
      <c r="M16" s="43">
        <v>676.8</v>
      </c>
      <c r="N16" s="43">
        <v>0.7</v>
      </c>
      <c r="O16" s="43">
        <v>1.5</v>
      </c>
      <c r="P16" s="47" t="str">
        <f t="shared" si="1"/>
        <v xml:space="preserve">+ </v>
      </c>
      <c r="W16" s="56" t="s">
        <v>13</v>
      </c>
      <c r="X16" s="62">
        <v>11610</v>
      </c>
      <c r="Y16" s="62">
        <v>21</v>
      </c>
      <c r="Z16" s="62">
        <v>45330</v>
      </c>
      <c r="AA16" s="63">
        <v>16.399999999999999</v>
      </c>
      <c r="AB16" s="47"/>
      <c r="AC16" s="47" t="str">
        <f t="shared" si="0"/>
        <v/>
      </c>
      <c r="AK16" s="108" t="s">
        <v>32</v>
      </c>
      <c r="AL16" s="110" t="s">
        <v>123</v>
      </c>
      <c r="AM16" s="110" t="s">
        <v>124</v>
      </c>
      <c r="AN16" s="110">
        <v>79.099999999999994</v>
      </c>
      <c r="AO16" s="110" t="s">
        <v>125</v>
      </c>
      <c r="AP16" s="110">
        <v>70.2</v>
      </c>
    </row>
    <row r="17" spans="1:44" x14ac:dyDescent="0.25">
      <c r="A17" s="114" t="s">
        <v>185</v>
      </c>
      <c r="B17" s="115">
        <v>479028</v>
      </c>
      <c r="C17" s="115">
        <v>531397</v>
      </c>
      <c r="D17" s="86">
        <f>ROUND((B17-C17)/C17,3)*100</f>
        <v>-9.9</v>
      </c>
      <c r="E17" s="85" t="str">
        <f>IF(D17&gt;0,"+ ","")</f>
        <v/>
      </c>
      <c r="J17" s="36" t="s">
        <v>14</v>
      </c>
      <c r="K17" s="43">
        <v>552.79999999999995</v>
      </c>
      <c r="L17" s="43">
        <v>553</v>
      </c>
      <c r="M17" s="43">
        <v>554.9</v>
      </c>
      <c r="N17" s="43">
        <v>0.3</v>
      </c>
      <c r="O17" s="43">
        <v>0.4</v>
      </c>
      <c r="P17" s="47" t="str">
        <f t="shared" si="1"/>
        <v xml:space="preserve">+ </v>
      </c>
      <c r="W17" s="56" t="s">
        <v>14</v>
      </c>
      <c r="X17" s="62">
        <v>7930</v>
      </c>
      <c r="Y17" s="62">
        <v>16.100000000000001</v>
      </c>
      <c r="Z17" s="62">
        <v>31890</v>
      </c>
      <c r="AA17" s="63">
        <v>10.3</v>
      </c>
      <c r="AB17" s="47"/>
      <c r="AC17" s="47" t="str">
        <f t="shared" si="0"/>
        <v/>
      </c>
      <c r="AK17" s="108" t="s">
        <v>29</v>
      </c>
      <c r="AL17" s="110" t="s">
        <v>126</v>
      </c>
      <c r="AM17" s="110" t="s">
        <v>127</v>
      </c>
      <c r="AN17" s="110">
        <v>38.5</v>
      </c>
      <c r="AO17" s="110" t="s">
        <v>128</v>
      </c>
      <c r="AP17" s="110">
        <v>29.1</v>
      </c>
    </row>
    <row r="18" spans="1:44" x14ac:dyDescent="0.25">
      <c r="J18" s="36" t="s">
        <v>15</v>
      </c>
      <c r="K18" s="43">
        <v>413.7</v>
      </c>
      <c r="L18" s="43">
        <v>417.9</v>
      </c>
      <c r="M18" s="43">
        <v>421.9</v>
      </c>
      <c r="N18" s="43">
        <v>1</v>
      </c>
      <c r="O18" s="43">
        <v>2</v>
      </c>
      <c r="P18" s="47" t="str">
        <f t="shared" si="1"/>
        <v xml:space="preserve">+ </v>
      </c>
      <c r="W18" s="56" t="s">
        <v>15</v>
      </c>
      <c r="X18" s="62">
        <v>6850</v>
      </c>
      <c r="Y18" s="62">
        <v>25.4</v>
      </c>
      <c r="Z18" s="62">
        <v>25500</v>
      </c>
      <c r="AA18" s="63">
        <v>6.8</v>
      </c>
      <c r="AB18" s="47"/>
      <c r="AC18" s="47" t="str">
        <f t="shared" si="0"/>
        <v/>
      </c>
      <c r="AK18" s="108" t="s">
        <v>30</v>
      </c>
      <c r="AL18" s="110" t="s">
        <v>129</v>
      </c>
      <c r="AM18" s="110" t="s">
        <v>130</v>
      </c>
      <c r="AN18" s="110">
        <v>93.7</v>
      </c>
      <c r="AO18" s="110" t="s">
        <v>131</v>
      </c>
      <c r="AP18" s="110">
        <v>84.4</v>
      </c>
    </row>
    <row r="19" spans="1:44" x14ac:dyDescent="0.25">
      <c r="A19" s="98" t="s">
        <v>75</v>
      </c>
      <c r="B19" s="99"/>
      <c r="C19" s="99"/>
      <c r="D19" s="99"/>
      <c r="E19" s="100"/>
      <c r="J19" s="36" t="s">
        <v>16</v>
      </c>
      <c r="K19" s="43">
        <v>6292.7</v>
      </c>
      <c r="L19" s="43">
        <v>6330.5</v>
      </c>
      <c r="M19" s="43">
        <v>6353.8</v>
      </c>
      <c r="N19" s="43">
        <v>0.4</v>
      </c>
      <c r="O19" s="35">
        <v>1</v>
      </c>
      <c r="P19" s="47" t="str">
        <f t="shared" si="1"/>
        <v xml:space="preserve">+ </v>
      </c>
      <c r="W19" s="56" t="s">
        <v>16</v>
      </c>
      <c r="X19" s="62">
        <v>78280</v>
      </c>
      <c r="Y19" s="62">
        <v>13.7</v>
      </c>
      <c r="Z19" s="62">
        <v>315860</v>
      </c>
      <c r="AA19" s="63">
        <v>8.6</v>
      </c>
      <c r="AB19" s="47"/>
      <c r="AC19" s="47" t="str">
        <f>IF(AA19&gt;0,"+ ","")</f>
        <v xml:space="preserve">+ </v>
      </c>
      <c r="AK19" s="108" t="s">
        <v>31</v>
      </c>
      <c r="AL19" s="110" t="s">
        <v>132</v>
      </c>
      <c r="AM19" s="110" t="s">
        <v>133</v>
      </c>
      <c r="AN19" s="110">
        <v>72</v>
      </c>
      <c r="AO19" s="110" t="s">
        <v>134</v>
      </c>
      <c r="AP19" s="110">
        <v>64.7</v>
      </c>
    </row>
    <row r="20" spans="1:44" x14ac:dyDescent="0.25">
      <c r="A20" s="116" t="s">
        <v>71</v>
      </c>
      <c r="B20" s="116" t="s">
        <v>72</v>
      </c>
      <c r="C20" s="116" t="s">
        <v>73</v>
      </c>
      <c r="D20" s="85" t="s">
        <v>76</v>
      </c>
      <c r="E20" s="85" t="s">
        <v>47</v>
      </c>
      <c r="J20" s="36" t="s">
        <v>17</v>
      </c>
      <c r="K20" s="43">
        <v>26963</v>
      </c>
      <c r="L20" s="43">
        <v>27073.599999999999</v>
      </c>
      <c r="M20" s="43">
        <v>27148.7</v>
      </c>
      <c r="N20" s="43">
        <v>0.3</v>
      </c>
      <c r="O20" s="35">
        <v>0.7</v>
      </c>
      <c r="P20" s="47" t="str">
        <f>IF(O20&gt;0,"+ ","")</f>
        <v xml:space="preserve">+ </v>
      </c>
      <c r="W20" s="56" t="s">
        <v>109</v>
      </c>
      <c r="X20" s="62">
        <v>272650</v>
      </c>
      <c r="Y20" s="62">
        <v>9.6</v>
      </c>
      <c r="Z20" s="62">
        <v>1108250</v>
      </c>
      <c r="AA20" s="63">
        <v>6.1</v>
      </c>
      <c r="AB20" s="47"/>
      <c r="AC20" s="47" t="str">
        <f>IF(AA20&gt;0,"+ ","")</f>
        <v xml:space="preserve">+ </v>
      </c>
      <c r="AK20" s="108" t="s">
        <v>33</v>
      </c>
      <c r="AL20" s="110" t="s">
        <v>135</v>
      </c>
      <c r="AM20" s="110" t="s">
        <v>136</v>
      </c>
      <c r="AN20" s="110">
        <v>73.900000000000006</v>
      </c>
      <c r="AO20" s="110" t="s">
        <v>137</v>
      </c>
      <c r="AP20" s="110">
        <v>64.8</v>
      </c>
    </row>
    <row r="21" spans="1:44" x14ac:dyDescent="0.25">
      <c r="A21" s="116" t="s">
        <v>185</v>
      </c>
      <c r="B21" s="117">
        <v>2778127</v>
      </c>
      <c r="C21" s="117">
        <v>3022756</v>
      </c>
      <c r="D21" s="86">
        <f>ROUND((B21-C21)/C21,3)*100</f>
        <v>-8.1</v>
      </c>
      <c r="E21" s="85" t="str">
        <f>IF(D21&gt;0,"+ ","")</f>
        <v/>
      </c>
      <c r="J21" s="13"/>
      <c r="AK21" s="108" t="s">
        <v>29</v>
      </c>
      <c r="AL21" s="110" t="s">
        <v>138</v>
      </c>
      <c r="AM21" s="110" t="s">
        <v>139</v>
      </c>
      <c r="AN21" s="110">
        <v>36.200000000000003</v>
      </c>
      <c r="AO21" s="110" t="s">
        <v>140</v>
      </c>
      <c r="AP21" s="110">
        <v>28.5</v>
      </c>
    </row>
    <row r="22" spans="1:44" x14ac:dyDescent="0.25">
      <c r="A22" s="125"/>
      <c r="B22" s="125"/>
      <c r="C22" s="125"/>
      <c r="D22" s="125"/>
      <c r="E22" s="26"/>
      <c r="J22" s="30" t="s">
        <v>189</v>
      </c>
      <c r="K22" s="31"/>
      <c r="L22" s="31"/>
      <c r="M22" s="31"/>
      <c r="N22" s="31"/>
      <c r="O22" s="31"/>
      <c r="P22" s="48"/>
      <c r="W22" s="64" t="s">
        <v>196</v>
      </c>
      <c r="X22" s="64"/>
      <c r="Y22" s="64"/>
      <c r="Z22" s="132"/>
      <c r="AA22" s="132"/>
      <c r="AB22" s="132"/>
      <c r="AC22" s="48"/>
      <c r="AK22" s="108" t="s">
        <v>30</v>
      </c>
      <c r="AL22" s="110" t="s">
        <v>141</v>
      </c>
      <c r="AM22" s="110" t="s">
        <v>142</v>
      </c>
      <c r="AN22" s="110">
        <v>87.7</v>
      </c>
      <c r="AO22" s="110" t="s">
        <v>143</v>
      </c>
      <c r="AP22" s="110">
        <v>77.5</v>
      </c>
    </row>
    <row r="23" spans="1:44" x14ac:dyDescent="0.25">
      <c r="A23" s="87"/>
      <c r="B23" s="87"/>
      <c r="C23" s="88"/>
      <c r="D23" s="88"/>
      <c r="E23" s="26"/>
      <c r="J23" s="30" t="s">
        <v>20</v>
      </c>
      <c r="K23" s="31"/>
      <c r="L23" s="31"/>
      <c r="M23" s="31"/>
      <c r="N23" s="31"/>
      <c r="O23" s="31"/>
      <c r="P23" s="48"/>
      <c r="W23" s="64" t="s">
        <v>51</v>
      </c>
      <c r="X23" s="64"/>
      <c r="Y23" s="64"/>
      <c r="Z23" s="132"/>
      <c r="AA23" s="132"/>
      <c r="AB23" s="132"/>
      <c r="AC23" s="48"/>
      <c r="AK23" s="108" t="s">
        <v>31</v>
      </c>
      <c r="AL23" s="110" t="s">
        <v>144</v>
      </c>
      <c r="AM23" s="110" t="s">
        <v>145</v>
      </c>
      <c r="AN23" s="110">
        <v>64.8</v>
      </c>
      <c r="AO23" s="110" t="s">
        <v>146</v>
      </c>
      <c r="AP23" s="110">
        <v>58.4</v>
      </c>
    </row>
    <row r="24" spans="1:44" x14ac:dyDescent="0.25">
      <c r="A24" s="83"/>
      <c r="B24" s="83"/>
      <c r="C24" s="83"/>
      <c r="D24" s="83"/>
      <c r="E24" s="26"/>
      <c r="J24" s="80" t="s">
        <v>107</v>
      </c>
      <c r="K24" s="32" t="s">
        <v>18</v>
      </c>
      <c r="L24" s="82"/>
      <c r="M24" s="33"/>
      <c r="N24" s="32" t="s">
        <v>19</v>
      </c>
      <c r="O24" s="33"/>
      <c r="P24" s="48"/>
      <c r="W24" s="65" t="s">
        <v>107</v>
      </c>
      <c r="X24" s="66" t="s">
        <v>197</v>
      </c>
      <c r="Y24" s="67" t="s">
        <v>193</v>
      </c>
      <c r="Z24" s="133"/>
      <c r="AA24" s="134"/>
      <c r="AB24" s="133"/>
      <c r="AC24" s="48"/>
    </row>
    <row r="25" spans="1:44" x14ac:dyDescent="0.25">
      <c r="A25" s="83"/>
      <c r="B25" s="89"/>
      <c r="C25" s="83"/>
      <c r="D25" s="89"/>
      <c r="E25" s="26"/>
      <c r="J25" s="81"/>
      <c r="K25" s="31" t="s">
        <v>187</v>
      </c>
      <c r="L25" s="31" t="s">
        <v>183</v>
      </c>
      <c r="M25" s="31" t="s">
        <v>188</v>
      </c>
      <c r="N25" s="31" t="s">
        <v>6</v>
      </c>
      <c r="O25" s="31" t="s">
        <v>7</v>
      </c>
      <c r="P25" s="48" t="s">
        <v>68</v>
      </c>
      <c r="W25" s="68" t="s">
        <v>8</v>
      </c>
      <c r="X25" s="131">
        <v>4060</v>
      </c>
      <c r="Y25" s="64">
        <v>22.3</v>
      </c>
      <c r="Z25" s="132"/>
      <c r="AA25" s="132"/>
      <c r="AB25" s="132"/>
      <c r="AC25" s="48" t="s">
        <v>68</v>
      </c>
      <c r="AK25" s="26"/>
      <c r="AL25" s="26"/>
      <c r="AM25" s="26"/>
      <c r="AN25" s="26"/>
      <c r="AO25" s="26"/>
      <c r="AP25" s="26"/>
      <c r="AQ25" s="26"/>
    </row>
    <row r="26" spans="1:44" x14ac:dyDescent="0.25">
      <c r="A26" s="26"/>
      <c r="B26" s="90"/>
      <c r="C26" s="26"/>
      <c r="D26" s="90"/>
      <c r="E26" s="26"/>
      <c r="J26" s="30" t="s">
        <v>8</v>
      </c>
      <c r="K26" s="34">
        <v>48</v>
      </c>
      <c r="L26" s="34">
        <v>43.9</v>
      </c>
      <c r="M26" s="34">
        <v>45.2</v>
      </c>
      <c r="N26" s="34">
        <v>2.9</v>
      </c>
      <c r="O26" s="34">
        <v>-5.8</v>
      </c>
      <c r="P26" s="47" t="str">
        <f t="shared" ref="P26:P34" si="2">IF(O26&gt;0,"+ ","")</f>
        <v/>
      </c>
      <c r="W26" s="56" t="s">
        <v>9</v>
      </c>
      <c r="X26" s="69">
        <v>2080</v>
      </c>
      <c r="Y26" s="69">
        <v>13.1</v>
      </c>
      <c r="Z26" s="135"/>
      <c r="AA26" s="47"/>
      <c r="AB26" s="47"/>
      <c r="AC26" s="47" t="str">
        <f t="shared" ref="AC26:AC34" si="3">IF(AB26&gt;0,"+ ","")</f>
        <v/>
      </c>
      <c r="AK26" s="26"/>
      <c r="AL26" s="26"/>
      <c r="AM26" s="26"/>
      <c r="AN26" s="26"/>
      <c r="AO26" s="26"/>
      <c r="AP26" s="26"/>
      <c r="AQ26" s="26"/>
    </row>
    <row r="27" spans="1:44" x14ac:dyDescent="0.25">
      <c r="A27" s="91"/>
      <c r="B27" s="92"/>
      <c r="C27" s="91"/>
      <c r="D27" s="93"/>
      <c r="E27" s="26"/>
      <c r="J27" s="44" t="s">
        <v>9</v>
      </c>
      <c r="K27" s="34">
        <v>16.899999999999999</v>
      </c>
      <c r="L27" s="34">
        <v>16.399999999999999</v>
      </c>
      <c r="M27" s="34">
        <v>17.100000000000001</v>
      </c>
      <c r="N27" s="34">
        <v>4.3</v>
      </c>
      <c r="O27" s="34">
        <v>1.3</v>
      </c>
      <c r="P27" s="47" t="str">
        <f t="shared" si="2"/>
        <v xml:space="preserve">+ </v>
      </c>
      <c r="W27" s="56" t="s">
        <v>10</v>
      </c>
      <c r="X27" s="69">
        <v>1160</v>
      </c>
      <c r="Y27" s="69">
        <v>36.200000000000003</v>
      </c>
      <c r="Z27" s="135"/>
      <c r="AA27" s="47"/>
      <c r="AB27" s="47"/>
      <c r="AC27" s="47" t="str">
        <f t="shared" si="3"/>
        <v/>
      </c>
      <c r="AK27" s="26" t="s">
        <v>66</v>
      </c>
    </row>
    <row r="28" spans="1:44" x14ac:dyDescent="0.25">
      <c r="A28" s="26"/>
      <c r="B28" s="92"/>
      <c r="C28" s="26"/>
      <c r="D28" s="92"/>
      <c r="E28" s="26"/>
      <c r="J28" s="30" t="s">
        <v>10</v>
      </c>
      <c r="K28" s="34">
        <v>7.9</v>
      </c>
      <c r="L28" s="34">
        <v>7.3</v>
      </c>
      <c r="M28" s="34">
        <v>7.2</v>
      </c>
      <c r="N28" s="34">
        <v>-2.1</v>
      </c>
      <c r="O28" s="34">
        <v>-8.5</v>
      </c>
      <c r="P28" s="47" t="str">
        <f t="shared" si="2"/>
        <v/>
      </c>
      <c r="W28" s="56" t="s">
        <v>11</v>
      </c>
      <c r="X28" s="69">
        <v>960</v>
      </c>
      <c r="Y28" s="69">
        <v>32.6</v>
      </c>
      <c r="Z28" s="135"/>
      <c r="AA28" s="47"/>
      <c r="AB28" s="47"/>
      <c r="AC28" s="47" t="str">
        <f t="shared" si="3"/>
        <v/>
      </c>
      <c r="AK28" s="119" t="s">
        <v>65</v>
      </c>
      <c r="AL28" s="119"/>
      <c r="AM28" s="119"/>
      <c r="AN28" s="119"/>
      <c r="AO28" s="119"/>
      <c r="AP28" s="119"/>
    </row>
    <row r="29" spans="1:44" x14ac:dyDescent="0.25">
      <c r="A29" s="94"/>
      <c r="B29" s="26"/>
      <c r="C29" s="26"/>
      <c r="D29" s="26"/>
      <c r="E29" s="26"/>
      <c r="J29" s="30" t="s">
        <v>11</v>
      </c>
      <c r="K29" s="34">
        <v>11</v>
      </c>
      <c r="L29" s="34">
        <v>11.2</v>
      </c>
      <c r="M29" s="34">
        <v>11.3</v>
      </c>
      <c r="N29" s="34">
        <v>1.1000000000000001</v>
      </c>
      <c r="O29" s="34">
        <v>2.6</v>
      </c>
      <c r="P29" s="47" t="str">
        <f t="shared" si="2"/>
        <v xml:space="preserve">+ </v>
      </c>
      <c r="W29" s="56" t="s">
        <v>12</v>
      </c>
      <c r="X29" s="69">
        <v>1310</v>
      </c>
      <c r="Y29" s="69">
        <v>40.1</v>
      </c>
      <c r="Z29" s="135"/>
      <c r="AA29" s="47"/>
      <c r="AB29" s="47"/>
      <c r="AC29" s="47" t="str">
        <f t="shared" si="3"/>
        <v/>
      </c>
      <c r="AK29" s="118" t="s">
        <v>110</v>
      </c>
      <c r="AL29" s="118"/>
      <c r="AM29" s="118"/>
      <c r="AN29" s="118"/>
      <c r="AO29" s="118"/>
      <c r="AP29" s="118"/>
      <c r="AQ29" s="111" t="s">
        <v>95</v>
      </c>
      <c r="AR29" s="111"/>
    </row>
    <row r="30" spans="1:44" x14ac:dyDescent="0.25">
      <c r="A30" s="94"/>
      <c r="B30" s="90"/>
      <c r="C30" s="26"/>
      <c r="D30" s="90"/>
      <c r="E30" s="26"/>
      <c r="J30" s="30" t="s">
        <v>12</v>
      </c>
      <c r="K30" s="34">
        <v>14.7</v>
      </c>
      <c r="L30" s="34">
        <v>13.8</v>
      </c>
      <c r="M30" s="34">
        <v>13.8</v>
      </c>
      <c r="N30" s="34">
        <v>0.4</v>
      </c>
      <c r="O30" s="34">
        <v>-5.9</v>
      </c>
      <c r="P30" s="47" t="str">
        <f t="shared" si="2"/>
        <v/>
      </c>
      <c r="W30" s="56" t="s">
        <v>13</v>
      </c>
      <c r="X30" s="69">
        <v>2550</v>
      </c>
      <c r="Y30" s="69">
        <v>68.2</v>
      </c>
      <c r="Z30" s="135"/>
      <c r="AA30" s="47"/>
      <c r="AB30" s="47"/>
      <c r="AC30" s="47" t="str">
        <f t="shared" si="3"/>
        <v/>
      </c>
      <c r="AK30" s="118" t="s">
        <v>110</v>
      </c>
      <c r="AL30" s="118"/>
      <c r="AM30" s="118"/>
      <c r="AN30" s="118"/>
      <c r="AO30" s="118"/>
      <c r="AP30" s="118"/>
      <c r="AQ30" s="112">
        <v>45230</v>
      </c>
      <c r="AR30" s="111"/>
    </row>
    <row r="31" spans="1:44" x14ac:dyDescent="0.25">
      <c r="A31" s="94"/>
      <c r="B31" s="90"/>
      <c r="C31" s="26"/>
      <c r="D31" s="90"/>
      <c r="E31" s="26"/>
      <c r="J31" s="30" t="s">
        <v>13</v>
      </c>
      <c r="K31" s="34">
        <v>10.3</v>
      </c>
      <c r="L31" s="34">
        <v>9.6999999999999993</v>
      </c>
      <c r="M31" s="34">
        <v>10.199999999999999</v>
      </c>
      <c r="N31" s="34">
        <v>5.0999999999999996</v>
      </c>
      <c r="O31" s="34">
        <v>-1.2</v>
      </c>
      <c r="P31" s="47" t="str">
        <f t="shared" si="2"/>
        <v/>
      </c>
      <c r="W31" s="56" t="s">
        <v>14</v>
      </c>
      <c r="X31" s="69">
        <v>1260</v>
      </c>
      <c r="Y31" s="69">
        <v>55.1</v>
      </c>
      <c r="Z31" s="135"/>
      <c r="AA31" s="47"/>
      <c r="AB31" s="47"/>
      <c r="AC31" s="47" t="str">
        <f t="shared" si="3"/>
        <v/>
      </c>
      <c r="AK31" s="118"/>
      <c r="AL31" s="118" t="s">
        <v>25</v>
      </c>
      <c r="AM31" s="118" t="s">
        <v>23</v>
      </c>
      <c r="AN31" s="118" t="s">
        <v>26</v>
      </c>
      <c r="AO31" s="118" t="s">
        <v>27</v>
      </c>
      <c r="AP31" s="118" t="s">
        <v>28</v>
      </c>
    </row>
    <row r="32" spans="1:44" x14ac:dyDescent="0.25">
      <c r="A32" s="94"/>
      <c r="B32" s="26"/>
      <c r="C32" s="26"/>
      <c r="D32" s="90"/>
      <c r="E32" s="26"/>
      <c r="J32" s="45" t="s">
        <v>14</v>
      </c>
      <c r="K32" s="34">
        <v>7.4</v>
      </c>
      <c r="L32" s="34">
        <v>7</v>
      </c>
      <c r="M32" s="34">
        <v>7.1</v>
      </c>
      <c r="N32" s="34">
        <v>0.4</v>
      </c>
      <c r="O32" s="34">
        <v>-5</v>
      </c>
      <c r="P32" s="47" t="str">
        <f t="shared" si="2"/>
        <v/>
      </c>
      <c r="W32" s="56" t="s">
        <v>15</v>
      </c>
      <c r="X32" s="69">
        <v>1020</v>
      </c>
      <c r="Y32" s="69">
        <v>23.6</v>
      </c>
      <c r="Z32" s="135"/>
      <c r="AA32" s="47"/>
      <c r="AB32" s="47"/>
      <c r="AC32" s="47" t="str">
        <f t="shared" si="3"/>
        <v/>
      </c>
      <c r="AK32" s="118" t="s">
        <v>24</v>
      </c>
      <c r="AL32" s="118" t="s">
        <v>147</v>
      </c>
      <c r="AM32" s="118" t="s">
        <v>148</v>
      </c>
      <c r="AN32" s="118">
        <v>74.599999999999994</v>
      </c>
      <c r="AO32" s="118" t="s">
        <v>149</v>
      </c>
      <c r="AP32" s="118">
        <v>65.400000000000006</v>
      </c>
    </row>
    <row r="33" spans="1:42" x14ac:dyDescent="0.25">
      <c r="A33" s="94"/>
      <c r="B33" s="26"/>
      <c r="C33" s="26"/>
      <c r="D33" s="26"/>
      <c r="E33" s="26"/>
      <c r="J33" s="30" t="s">
        <v>15</v>
      </c>
      <c r="K33" s="34">
        <v>9.6999999999999993</v>
      </c>
      <c r="L33" s="34">
        <v>9.6</v>
      </c>
      <c r="M33" s="34">
        <v>10.7</v>
      </c>
      <c r="N33" s="34">
        <v>11.2</v>
      </c>
      <c r="O33" s="34">
        <v>10.4</v>
      </c>
      <c r="P33" s="47" t="str">
        <f t="shared" si="2"/>
        <v xml:space="preserve">+ </v>
      </c>
      <c r="W33" s="56" t="s">
        <v>16</v>
      </c>
      <c r="X33" s="69">
        <v>14400</v>
      </c>
      <c r="Y33" s="69">
        <v>33</v>
      </c>
      <c r="Z33" s="135"/>
      <c r="AA33" s="47"/>
      <c r="AB33" s="47"/>
      <c r="AC33" s="47" t="str">
        <f>IF(Y33&gt;0,"+ ","")</f>
        <v xml:space="preserve">+ </v>
      </c>
      <c r="AK33" s="118" t="s">
        <v>29</v>
      </c>
      <c r="AL33" s="118" t="s">
        <v>150</v>
      </c>
      <c r="AM33" s="118" t="s">
        <v>151</v>
      </c>
      <c r="AN33" s="118">
        <v>40.9</v>
      </c>
      <c r="AO33" s="118" t="s">
        <v>152</v>
      </c>
      <c r="AP33" s="118">
        <v>30.8</v>
      </c>
    </row>
    <row r="34" spans="1:42" x14ac:dyDescent="0.25">
      <c r="J34" s="30" t="s">
        <v>16</v>
      </c>
      <c r="K34" s="34">
        <v>126</v>
      </c>
      <c r="L34" s="34">
        <v>119</v>
      </c>
      <c r="M34" s="34">
        <v>122.6</v>
      </c>
      <c r="N34" s="34">
        <v>3</v>
      </c>
      <c r="O34" s="35">
        <v>-2.6</v>
      </c>
      <c r="P34" s="47" t="str">
        <f t="shared" si="2"/>
        <v/>
      </c>
      <c r="W34" s="56" t="s">
        <v>109</v>
      </c>
      <c r="X34" s="69">
        <v>62020</v>
      </c>
      <c r="Y34" s="69">
        <v>25.6</v>
      </c>
      <c r="Z34" s="135"/>
      <c r="AA34" s="47"/>
      <c r="AB34" s="47"/>
      <c r="AC34" s="47" t="str">
        <f>IF(Y34&gt;0,"+ ","")</f>
        <v xml:space="preserve">+ </v>
      </c>
      <c r="AK34" s="118" t="s">
        <v>30</v>
      </c>
      <c r="AL34" s="118" t="s">
        <v>153</v>
      </c>
      <c r="AM34" s="118" t="s">
        <v>154</v>
      </c>
      <c r="AN34" s="118">
        <v>90.7</v>
      </c>
      <c r="AO34" s="118" t="s">
        <v>155</v>
      </c>
      <c r="AP34" s="118">
        <v>80.7</v>
      </c>
    </row>
    <row r="35" spans="1:42" x14ac:dyDescent="0.25">
      <c r="J35" s="30" t="s">
        <v>17</v>
      </c>
      <c r="K35" s="34">
        <v>793.1</v>
      </c>
      <c r="L35" s="34">
        <v>756.3</v>
      </c>
      <c r="M35" s="34">
        <v>755.6</v>
      </c>
      <c r="N35" s="34">
        <v>-0.1</v>
      </c>
      <c r="O35" s="35">
        <v>-4.7</v>
      </c>
      <c r="P35" s="47" t="str">
        <f>IF(O35&gt;0,"+ ","")</f>
        <v/>
      </c>
      <c r="W35" s="56"/>
      <c r="X35" s="69"/>
      <c r="Y35" s="69"/>
      <c r="Z35" s="135"/>
      <c r="AA35" s="47"/>
      <c r="AB35" s="47"/>
      <c r="AC35" s="47" t="str">
        <f>IF(AB35&gt;0,"+ ","")</f>
        <v/>
      </c>
      <c r="AK35" s="118" t="s">
        <v>31</v>
      </c>
      <c r="AL35" s="118" t="s">
        <v>156</v>
      </c>
      <c r="AM35" s="118" t="s">
        <v>157</v>
      </c>
      <c r="AN35" s="118">
        <v>58.1</v>
      </c>
      <c r="AO35" s="118" t="s">
        <v>158</v>
      </c>
      <c r="AP35" s="118">
        <v>52.1</v>
      </c>
    </row>
    <row r="36" spans="1:42" x14ac:dyDescent="0.25">
      <c r="J36" s="13"/>
      <c r="AK36" s="118" t="s">
        <v>32</v>
      </c>
      <c r="AL36" s="118" t="s">
        <v>159</v>
      </c>
      <c r="AM36" s="118" t="s">
        <v>160</v>
      </c>
      <c r="AN36" s="118">
        <v>77.3</v>
      </c>
      <c r="AO36" s="118" t="s">
        <v>161</v>
      </c>
      <c r="AP36" s="118">
        <v>68.3</v>
      </c>
    </row>
    <row r="37" spans="1:42" x14ac:dyDescent="0.25">
      <c r="J37" s="30" t="s">
        <v>190</v>
      </c>
      <c r="K37" s="31"/>
      <c r="L37" s="31"/>
      <c r="M37" s="31"/>
      <c r="N37" s="31"/>
      <c r="O37" s="31"/>
      <c r="P37" s="48"/>
      <c r="W37" s="1" t="s">
        <v>67</v>
      </c>
      <c r="AK37" s="118" t="s">
        <v>29</v>
      </c>
      <c r="AL37" s="118" t="s">
        <v>162</v>
      </c>
      <c r="AM37" s="118" t="s">
        <v>163</v>
      </c>
      <c r="AN37" s="118">
        <v>44</v>
      </c>
      <c r="AO37" s="118" t="s">
        <v>164</v>
      </c>
      <c r="AP37" s="118">
        <v>33.299999999999997</v>
      </c>
    </row>
    <row r="38" spans="1:42" x14ac:dyDescent="0.25">
      <c r="J38" s="49" t="s">
        <v>3</v>
      </c>
      <c r="K38" s="50"/>
      <c r="L38" s="50"/>
      <c r="M38" s="50"/>
      <c r="N38" s="31"/>
      <c r="O38" s="31"/>
      <c r="P38" s="48"/>
      <c r="W38" s="26" t="s">
        <v>56</v>
      </c>
      <c r="X38" s="83"/>
      <c r="Y38" s="83"/>
      <c r="Z38" s="83"/>
      <c r="AA38" s="83"/>
      <c r="AB38" s="83"/>
      <c r="AK38" s="118" t="s">
        <v>30</v>
      </c>
      <c r="AL38" s="118" t="s">
        <v>165</v>
      </c>
      <c r="AM38" s="118" t="s">
        <v>166</v>
      </c>
      <c r="AN38" s="118">
        <v>93.7</v>
      </c>
      <c r="AO38" s="118" t="s">
        <v>167</v>
      </c>
      <c r="AP38" s="118">
        <v>84.3</v>
      </c>
    </row>
    <row r="39" spans="1:42" x14ac:dyDescent="0.25">
      <c r="J39" s="120" t="s">
        <v>107</v>
      </c>
      <c r="K39" s="122" t="s">
        <v>4</v>
      </c>
      <c r="L39" s="123"/>
      <c r="M39" s="124"/>
      <c r="N39" s="32" t="s">
        <v>5</v>
      </c>
      <c r="O39" s="33"/>
      <c r="P39" s="48"/>
      <c r="W39" s="77" t="s">
        <v>84</v>
      </c>
      <c r="X39" s="77"/>
      <c r="Y39" s="77"/>
      <c r="Z39" s="77"/>
      <c r="AA39" s="77"/>
      <c r="AB39" s="77"/>
      <c r="AC39" s="111" t="s">
        <v>95</v>
      </c>
      <c r="AD39" s="111"/>
      <c r="AK39" s="118" t="s">
        <v>31</v>
      </c>
      <c r="AL39" s="118" t="s">
        <v>168</v>
      </c>
      <c r="AM39" s="118" t="s">
        <v>169</v>
      </c>
      <c r="AN39" s="118">
        <v>60.1</v>
      </c>
      <c r="AO39" s="118" t="s">
        <v>170</v>
      </c>
      <c r="AP39" s="118">
        <v>54.1</v>
      </c>
    </row>
    <row r="40" spans="1:42" x14ac:dyDescent="0.25">
      <c r="J40" s="121"/>
      <c r="K40" s="50" t="s">
        <v>187</v>
      </c>
      <c r="L40" s="50" t="s">
        <v>183</v>
      </c>
      <c r="M40" s="50" t="s">
        <v>188</v>
      </c>
      <c r="N40" s="31" t="s">
        <v>6</v>
      </c>
      <c r="O40" s="31" t="s">
        <v>7</v>
      </c>
      <c r="P40" s="48" t="s">
        <v>68</v>
      </c>
      <c r="W40" s="77" t="s">
        <v>84</v>
      </c>
      <c r="X40" s="77"/>
      <c r="Y40" s="77"/>
      <c r="Z40" s="77"/>
      <c r="AA40" s="77"/>
      <c r="AB40" s="77"/>
      <c r="AC40" s="112">
        <v>44958</v>
      </c>
      <c r="AD40" s="111"/>
      <c r="AK40" s="118" t="s">
        <v>33</v>
      </c>
      <c r="AL40" s="118" t="s">
        <v>171</v>
      </c>
      <c r="AM40" s="118" t="s">
        <v>172</v>
      </c>
      <c r="AN40" s="118">
        <v>72</v>
      </c>
      <c r="AO40" s="118" t="s">
        <v>173</v>
      </c>
      <c r="AP40" s="118">
        <v>62.7</v>
      </c>
    </row>
    <row r="41" spans="1:42" x14ac:dyDescent="0.25">
      <c r="J41" s="30" t="s">
        <v>8</v>
      </c>
      <c r="K41" s="34">
        <v>5.5</v>
      </c>
      <c r="L41" s="34">
        <v>5.9</v>
      </c>
      <c r="M41" s="34">
        <v>5.8</v>
      </c>
      <c r="N41" s="34">
        <v>-0.1</v>
      </c>
      <c r="O41" s="34">
        <v>0.3</v>
      </c>
      <c r="P41" s="47" t="str">
        <f t="shared" ref="P41:P51" si="4">IF(O41&gt;0,"+ ","")</f>
        <v xml:space="preserve">+ </v>
      </c>
      <c r="W41" s="77"/>
      <c r="X41" s="77" t="s">
        <v>34</v>
      </c>
      <c r="Y41" s="77" t="s">
        <v>35</v>
      </c>
      <c r="Z41" s="77"/>
      <c r="AA41" s="77"/>
      <c r="AB41" s="77"/>
      <c r="AK41" s="118" t="s">
        <v>29</v>
      </c>
      <c r="AL41" s="118" t="s">
        <v>174</v>
      </c>
      <c r="AM41" s="118" t="s">
        <v>175</v>
      </c>
      <c r="AN41" s="118">
        <v>37.6</v>
      </c>
      <c r="AO41" s="118" t="s">
        <v>176</v>
      </c>
      <c r="AP41" s="118">
        <v>28.2</v>
      </c>
    </row>
    <row r="42" spans="1:42" x14ac:dyDescent="0.25">
      <c r="J42" s="30" t="s">
        <v>9</v>
      </c>
      <c r="K42" s="34">
        <v>6.5</v>
      </c>
      <c r="L42" s="34">
        <v>6.9</v>
      </c>
      <c r="M42" s="34">
        <v>6.9</v>
      </c>
      <c r="N42" s="34">
        <v>0</v>
      </c>
      <c r="O42" s="34">
        <v>0.4</v>
      </c>
      <c r="P42" s="47" t="str">
        <f t="shared" si="4"/>
        <v xml:space="preserve">+ </v>
      </c>
      <c r="W42" s="77" t="s">
        <v>24</v>
      </c>
      <c r="X42" s="78" t="s">
        <v>85</v>
      </c>
      <c r="Y42" s="79">
        <v>100</v>
      </c>
      <c r="Z42" s="77"/>
      <c r="AA42" s="77"/>
      <c r="AB42" s="77"/>
      <c r="AK42" s="118" t="s">
        <v>30</v>
      </c>
      <c r="AL42" s="118" t="s">
        <v>177</v>
      </c>
      <c r="AM42" s="118" t="s">
        <v>178</v>
      </c>
      <c r="AN42" s="118">
        <v>87.8</v>
      </c>
      <c r="AO42" s="118" t="s">
        <v>179</v>
      </c>
      <c r="AP42" s="118">
        <v>77.3</v>
      </c>
    </row>
    <row r="43" spans="1:42" x14ac:dyDescent="0.25">
      <c r="J43" s="30" t="s">
        <v>10</v>
      </c>
      <c r="K43" s="34">
        <v>6.2</v>
      </c>
      <c r="L43" s="34">
        <v>6.6</v>
      </c>
      <c r="M43" s="34">
        <v>6.6</v>
      </c>
      <c r="N43" s="34">
        <v>0</v>
      </c>
      <c r="O43" s="34">
        <v>0.4</v>
      </c>
      <c r="P43" s="47" t="str">
        <f t="shared" si="4"/>
        <v xml:space="preserve">+ </v>
      </c>
      <c r="W43" s="77" t="s">
        <v>57</v>
      </c>
      <c r="X43" s="78" t="s">
        <v>86</v>
      </c>
      <c r="Y43" s="79">
        <v>3.6</v>
      </c>
      <c r="Z43" s="77"/>
      <c r="AA43" s="77"/>
      <c r="AB43" s="77"/>
      <c r="AK43" s="118" t="s">
        <v>31</v>
      </c>
      <c r="AL43" s="118" t="s">
        <v>180</v>
      </c>
      <c r="AM43" s="118" t="s">
        <v>181</v>
      </c>
      <c r="AN43" s="118">
        <v>56.1</v>
      </c>
      <c r="AO43" s="118" t="s">
        <v>182</v>
      </c>
      <c r="AP43" s="118">
        <v>50.3</v>
      </c>
    </row>
    <row r="44" spans="1:42" x14ac:dyDescent="0.25">
      <c r="J44" s="30" t="s">
        <v>11</v>
      </c>
      <c r="K44" s="34">
        <v>6.2</v>
      </c>
      <c r="L44" s="34">
        <v>6.5</v>
      </c>
      <c r="M44" s="34">
        <v>6.5</v>
      </c>
      <c r="N44" s="34">
        <v>0</v>
      </c>
      <c r="O44" s="34">
        <v>0.3</v>
      </c>
      <c r="P44" s="47" t="str">
        <f t="shared" si="4"/>
        <v xml:space="preserve">+ </v>
      </c>
      <c r="W44" s="77" t="s">
        <v>36</v>
      </c>
      <c r="X44" s="78" t="s">
        <v>87</v>
      </c>
      <c r="Y44" s="79">
        <v>10.6</v>
      </c>
      <c r="Z44" s="77"/>
      <c r="AA44" s="77"/>
      <c r="AB44" s="77"/>
    </row>
    <row r="45" spans="1:42" x14ac:dyDescent="0.25">
      <c r="J45" s="30" t="s">
        <v>12</v>
      </c>
      <c r="K45" s="34">
        <v>5.6</v>
      </c>
      <c r="L45" s="34">
        <v>6.1</v>
      </c>
      <c r="M45" s="34">
        <v>6</v>
      </c>
      <c r="N45" s="34">
        <v>-0.1</v>
      </c>
      <c r="O45" s="34">
        <v>0.4</v>
      </c>
      <c r="P45" s="47" t="str">
        <f t="shared" si="4"/>
        <v xml:space="preserve">+ </v>
      </c>
      <c r="W45" s="77" t="s">
        <v>58</v>
      </c>
      <c r="X45" s="78" t="s">
        <v>88</v>
      </c>
      <c r="Y45" s="79">
        <v>27.7</v>
      </c>
      <c r="Z45" s="77"/>
      <c r="AA45" s="77"/>
      <c r="AB45" s="77"/>
    </row>
    <row r="46" spans="1:42" x14ac:dyDescent="0.25">
      <c r="J46" s="30" t="s">
        <v>13</v>
      </c>
      <c r="K46" s="34">
        <v>9.9</v>
      </c>
      <c r="L46" s="34">
        <v>10.5</v>
      </c>
      <c r="M46" s="34">
        <v>10.5</v>
      </c>
      <c r="N46" s="34">
        <v>0</v>
      </c>
      <c r="O46" s="34">
        <v>0.6</v>
      </c>
      <c r="P46" s="47" t="str">
        <f t="shared" si="4"/>
        <v xml:space="preserve">+ </v>
      </c>
      <c r="W46" s="77" t="s">
        <v>59</v>
      </c>
      <c r="X46" s="78" t="s">
        <v>89</v>
      </c>
      <c r="Y46" s="79">
        <v>7.5</v>
      </c>
      <c r="Z46" s="77"/>
      <c r="AA46" s="77"/>
      <c r="AB46" s="77"/>
    </row>
    <row r="47" spans="1:42" x14ac:dyDescent="0.25">
      <c r="J47" s="49" t="s">
        <v>14</v>
      </c>
      <c r="K47" s="34">
        <v>6.9</v>
      </c>
      <c r="L47" s="34">
        <v>7.4</v>
      </c>
      <c r="M47" s="34">
        <v>7.3</v>
      </c>
      <c r="N47" s="34">
        <v>-0.1</v>
      </c>
      <c r="O47" s="34">
        <v>0.4</v>
      </c>
      <c r="P47" s="47" t="str">
        <f t="shared" si="4"/>
        <v xml:space="preserve">+ </v>
      </c>
      <c r="W47" s="77" t="s">
        <v>60</v>
      </c>
      <c r="X47" s="78" t="s">
        <v>90</v>
      </c>
      <c r="Y47" s="79">
        <v>3.9</v>
      </c>
      <c r="Z47" s="77"/>
      <c r="AA47" s="77"/>
      <c r="AB47" s="77"/>
    </row>
    <row r="48" spans="1:42" x14ac:dyDescent="0.25">
      <c r="J48" s="49" t="s">
        <v>15</v>
      </c>
      <c r="K48" s="34">
        <v>7.7</v>
      </c>
      <c r="L48" s="34">
        <v>8.3000000000000007</v>
      </c>
      <c r="M48" s="34">
        <v>8.1999999999999993</v>
      </c>
      <c r="N48" s="34">
        <v>-0.1</v>
      </c>
      <c r="O48" s="34">
        <v>0.5</v>
      </c>
      <c r="P48" s="47" t="str">
        <f t="shared" si="4"/>
        <v xml:space="preserve">+ </v>
      </c>
      <c r="W48" s="77" t="s">
        <v>61</v>
      </c>
      <c r="X48" s="78" t="s">
        <v>91</v>
      </c>
      <c r="Y48" s="79">
        <v>4.3</v>
      </c>
      <c r="Z48" s="77"/>
      <c r="AA48" s="77"/>
      <c r="AB48" s="77"/>
    </row>
    <row r="49" spans="10:30" x14ac:dyDescent="0.25">
      <c r="J49" s="49" t="s">
        <v>16</v>
      </c>
      <c r="K49" s="34">
        <v>6.7</v>
      </c>
      <c r="L49" s="34">
        <v>7.1</v>
      </c>
      <c r="M49" s="34">
        <v>7.1</v>
      </c>
      <c r="N49" s="34">
        <v>0</v>
      </c>
      <c r="O49" s="35">
        <v>0.4</v>
      </c>
      <c r="P49" s="47" t="str">
        <f t="shared" si="4"/>
        <v xml:space="preserve">+ </v>
      </c>
      <c r="W49" s="77" t="s">
        <v>62</v>
      </c>
      <c r="X49" s="78" t="s">
        <v>92</v>
      </c>
      <c r="Y49" s="79">
        <v>25.6</v>
      </c>
      <c r="Z49" s="77"/>
      <c r="AA49" s="77"/>
      <c r="AB49" s="77"/>
    </row>
    <row r="50" spans="10:30" x14ac:dyDescent="0.25">
      <c r="J50" s="30" t="s">
        <v>108</v>
      </c>
      <c r="K50" s="34">
        <v>6.9</v>
      </c>
      <c r="L50" s="34">
        <v>7.3</v>
      </c>
      <c r="M50" s="34">
        <v>7.3</v>
      </c>
      <c r="N50" s="34">
        <v>0</v>
      </c>
      <c r="O50" s="35">
        <v>0.4</v>
      </c>
      <c r="P50" s="47" t="str">
        <f t="shared" si="4"/>
        <v xml:space="preserve">+ </v>
      </c>
      <c r="W50" s="77" t="s">
        <v>63</v>
      </c>
      <c r="X50" s="78" t="s">
        <v>93</v>
      </c>
      <c r="Y50" s="79">
        <v>10</v>
      </c>
      <c r="Z50" s="77"/>
      <c r="AA50" s="77"/>
      <c r="AB50" s="77"/>
    </row>
    <row r="51" spans="10:30" x14ac:dyDescent="0.25">
      <c r="J51" s="30" t="s">
        <v>17</v>
      </c>
      <c r="K51" s="34">
        <v>7.1</v>
      </c>
      <c r="L51" s="34">
        <v>7.5</v>
      </c>
      <c r="M51" s="34">
        <v>7.5</v>
      </c>
      <c r="N51" s="34">
        <v>0</v>
      </c>
      <c r="O51" s="35">
        <v>0.4</v>
      </c>
      <c r="P51" s="47" t="str">
        <f t="shared" si="4"/>
        <v xml:space="preserve">+ </v>
      </c>
      <c r="W51" s="77" t="s">
        <v>64</v>
      </c>
      <c r="X51" s="78" t="s">
        <v>94</v>
      </c>
      <c r="Y51" s="79">
        <v>6.8</v>
      </c>
      <c r="Z51" s="77"/>
      <c r="AA51" s="77"/>
      <c r="AB51" s="77"/>
    </row>
    <row r="53" spans="10:30" x14ac:dyDescent="0.25">
      <c r="W53" s="113" t="s">
        <v>106</v>
      </c>
    </row>
    <row r="54" spans="10:30" x14ac:dyDescent="0.25">
      <c r="W54" s="1" t="s">
        <v>65</v>
      </c>
      <c r="X54" s="83"/>
      <c r="Y54" s="83"/>
      <c r="Z54" s="83"/>
      <c r="AA54" s="83"/>
      <c r="AB54" s="83"/>
    </row>
    <row r="55" spans="10:30" x14ac:dyDescent="0.25">
      <c r="W55" s="77" t="s">
        <v>84</v>
      </c>
      <c r="X55" s="77"/>
      <c r="Y55" s="77"/>
      <c r="Z55" s="77"/>
      <c r="AA55" s="77"/>
      <c r="AB55" s="77"/>
      <c r="AC55" s="111" t="s">
        <v>95</v>
      </c>
      <c r="AD55" s="111"/>
    </row>
    <row r="56" spans="10:30" x14ac:dyDescent="0.25">
      <c r="W56" s="77" t="s">
        <v>84</v>
      </c>
      <c r="X56" s="77"/>
      <c r="Y56" s="77"/>
      <c r="Z56" s="77"/>
      <c r="AA56" s="77"/>
      <c r="AB56" s="77"/>
      <c r="AC56" s="112">
        <v>44958</v>
      </c>
      <c r="AD56" s="111"/>
    </row>
    <row r="57" spans="10:30" x14ac:dyDescent="0.25">
      <c r="W57" s="77"/>
      <c r="X57" s="77" t="s">
        <v>34</v>
      </c>
      <c r="Y57" s="77" t="s">
        <v>35</v>
      </c>
      <c r="Z57" s="77"/>
      <c r="AA57" s="77"/>
      <c r="AB57" s="77"/>
    </row>
    <row r="58" spans="10:30" x14ac:dyDescent="0.25">
      <c r="W58" s="77" t="s">
        <v>24</v>
      </c>
      <c r="X58" s="79" t="s">
        <v>96</v>
      </c>
      <c r="Y58" s="79">
        <v>100</v>
      </c>
      <c r="Z58" s="77"/>
      <c r="AA58" s="77"/>
      <c r="AB58" s="77"/>
    </row>
    <row r="59" spans="10:30" x14ac:dyDescent="0.25">
      <c r="W59" s="77" t="s">
        <v>57</v>
      </c>
      <c r="X59" s="79" t="s">
        <v>97</v>
      </c>
      <c r="Y59" s="79">
        <v>6</v>
      </c>
      <c r="Z59" s="77"/>
      <c r="AA59" s="77"/>
      <c r="AB59" s="77"/>
      <c r="AC59" s="26"/>
      <c r="AD59" s="26"/>
    </row>
    <row r="60" spans="10:30" x14ac:dyDescent="0.25">
      <c r="W60" s="77" t="s">
        <v>36</v>
      </c>
      <c r="X60" s="79" t="s">
        <v>98</v>
      </c>
      <c r="Y60" s="79">
        <v>12.8</v>
      </c>
      <c r="Z60" s="77"/>
      <c r="AA60" s="77"/>
      <c r="AB60" s="77"/>
    </row>
    <row r="61" spans="10:30" x14ac:dyDescent="0.25">
      <c r="W61" s="77" t="s">
        <v>58</v>
      </c>
      <c r="X61" s="79" t="s">
        <v>99</v>
      </c>
      <c r="Y61" s="79">
        <v>27.7</v>
      </c>
      <c r="Z61" s="77"/>
      <c r="AA61" s="77"/>
      <c r="AB61" s="77"/>
    </row>
    <row r="62" spans="10:30" x14ac:dyDescent="0.25">
      <c r="W62" s="77" t="s">
        <v>59</v>
      </c>
      <c r="X62" s="79" t="s">
        <v>100</v>
      </c>
      <c r="Y62" s="79">
        <v>4.0999999999999996</v>
      </c>
      <c r="Z62" s="77"/>
      <c r="AA62" s="77"/>
      <c r="AB62" s="77"/>
    </row>
    <row r="63" spans="10:30" x14ac:dyDescent="0.25">
      <c r="W63" s="77" t="s">
        <v>60</v>
      </c>
      <c r="X63" s="79" t="s">
        <v>101</v>
      </c>
      <c r="Y63" s="79">
        <v>3.7</v>
      </c>
      <c r="Z63" s="77"/>
      <c r="AA63" s="77"/>
      <c r="AB63" s="77"/>
    </row>
    <row r="64" spans="10:30" x14ac:dyDescent="0.25">
      <c r="W64" s="77" t="s">
        <v>61</v>
      </c>
      <c r="X64" s="79" t="s">
        <v>102</v>
      </c>
      <c r="Y64" s="79">
        <v>4.5999999999999996</v>
      </c>
      <c r="Z64" s="77"/>
      <c r="AA64" s="77"/>
      <c r="AB64" s="77"/>
    </row>
    <row r="65" spans="23:28" x14ac:dyDescent="0.25">
      <c r="W65" s="77" t="s">
        <v>62</v>
      </c>
      <c r="X65" s="79" t="s">
        <v>103</v>
      </c>
      <c r="Y65" s="79">
        <v>19.3</v>
      </c>
      <c r="Z65" s="77"/>
      <c r="AA65" s="77"/>
      <c r="AB65" s="77"/>
    </row>
    <row r="66" spans="23:28" x14ac:dyDescent="0.25">
      <c r="W66" s="77" t="s">
        <v>63</v>
      </c>
      <c r="X66" s="79" t="s">
        <v>104</v>
      </c>
      <c r="Y66" s="79">
        <v>13.2</v>
      </c>
      <c r="Z66" s="77"/>
      <c r="AA66" s="77"/>
      <c r="AB66" s="77"/>
    </row>
    <row r="67" spans="23:28" x14ac:dyDescent="0.25">
      <c r="W67" s="77" t="s">
        <v>64</v>
      </c>
      <c r="X67" s="79" t="s">
        <v>105</v>
      </c>
      <c r="Y67" s="79">
        <v>8.6</v>
      </c>
      <c r="Z67" s="77"/>
      <c r="AA67" s="77"/>
      <c r="AB67" s="77"/>
    </row>
  </sheetData>
  <mergeCells count="4">
    <mergeCell ref="A22:D22"/>
    <mergeCell ref="J6:P6"/>
    <mergeCell ref="W6:AC6"/>
    <mergeCell ref="AK6:AP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DC4CA6749334EA10974641B7D19E2" ma:contentTypeVersion="13" ma:contentTypeDescription="Crée un document." ma:contentTypeScope="" ma:versionID="ba571d2e8ce2b31eab899a4c00371315">
  <xsd:schema xmlns:xsd="http://www.w3.org/2001/XMLSchema" xmlns:xs="http://www.w3.org/2001/XMLSchema" xmlns:p="http://schemas.microsoft.com/office/2006/metadata/properties" xmlns:ns2="2a4c8c17-2530-4cae-9eeb-fe5037657f37" xmlns:ns3="a0a4ee9d-2f55-4241-a46e-75f473fb0e33" targetNamespace="http://schemas.microsoft.com/office/2006/metadata/properties" ma:root="true" ma:fieldsID="2d2b1f7ce2ccab8b01c02f28d731c6d5" ns2:_="" ns3:_="">
    <xsd:import namespace="2a4c8c17-2530-4cae-9eeb-fe5037657f37"/>
    <xsd:import namespace="a0a4ee9d-2f55-4241-a46e-75f473fb0e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Commentair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rec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c8c17-2530-4cae-9eeb-fe5037657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mentaires" ma:index="12" nillable="true" ma:displayName="Commentaires" ma:format="Dropdown" ma:internalName="Commentaires">
      <xsd:simpleType>
        <xsd:restriction base="dms:Note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0281f9de-dbd9-438f-9c50-0f1513916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ch" ma:index="20" nillable="true" ma:displayName="rech" ma:format="Dropdown" ma:list="9c10fdbf-d712-4a36-8276-2dbd6673ac4f" ma:internalName="rech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4ee9d-2f55-4241-a46e-75f473fb0e3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e7061a8-eb7a-4747-b310-ef7f142ebacc}" ma:internalName="TaxCatchAll" ma:showField="CatchAllData" ma:web="a0a4ee9d-2f55-4241-a46e-75f473fb0e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4c8c17-2530-4cae-9eeb-fe5037657f37">
      <Terms xmlns="http://schemas.microsoft.com/office/infopath/2007/PartnerControls"/>
    </lcf76f155ced4ddcb4097134ff3c332f>
    <rech xmlns="2a4c8c17-2530-4cae-9eeb-fe5037657f37" xsi:nil="true"/>
    <TaxCatchAll xmlns="a0a4ee9d-2f55-4241-a46e-75f473fb0e33" xsi:nil="true"/>
    <Commentaires xmlns="2a4c8c17-2530-4cae-9eeb-fe5037657f37" xsi:nil="true"/>
  </documentManagement>
</p:properties>
</file>

<file path=customXml/itemProps1.xml><?xml version="1.0" encoding="utf-8"?>
<ds:datastoreItem xmlns:ds="http://schemas.openxmlformats.org/officeDocument/2006/customXml" ds:itemID="{8688DC2F-51C8-462E-B8D4-AE3332C4DA65}"/>
</file>

<file path=customXml/itemProps2.xml><?xml version="1.0" encoding="utf-8"?>
<ds:datastoreItem xmlns:ds="http://schemas.openxmlformats.org/officeDocument/2006/customXml" ds:itemID="{C25387A4-5582-4BD0-98A3-1D5D507E5DFE}"/>
</file>

<file path=customXml/itemProps3.xml><?xml version="1.0" encoding="utf-8"?>
<ds:datastoreItem xmlns:ds="http://schemas.openxmlformats.org/officeDocument/2006/customXml" ds:itemID="{A6568FDF-2E6D-4979-95B2-5D11AA3EB12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Île-de-France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Deconinck</dc:creator>
  <cp:lastModifiedBy>BONNAL Marion</cp:lastModifiedBy>
  <dcterms:created xsi:type="dcterms:W3CDTF">2017-12-27T14:37:49Z</dcterms:created>
  <dcterms:modified xsi:type="dcterms:W3CDTF">2024-09-09T11:51:01Z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0x010100810DC4CA6749334EA10974641B7D19E2</vt:lpwstr>
  </property>
</Properties>
</file>